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updateLinks="never"/>
  <xr:revisionPtr revIDLastSave="8" documentId="13_ncr:1_{38779478-165B-48B4-8BAF-53FA0B6005C4}" xr6:coauthVersionLast="47" xr6:coauthVersionMax="47" xr10:uidLastSave="{3FB5916E-87A1-4633-A55F-28C50DBFED75}"/>
  <bookViews>
    <workbookView xWindow="17016" yWindow="1548" windowWidth="18000" windowHeight="12264" tabRatio="695" xr2:uid="{00000000-000D-0000-FFFF-FFFF00000000}"/>
  </bookViews>
  <sheets>
    <sheet name="정기지출" sheetId="10" r:id="rId1"/>
    <sheet name="비정기지출" sheetId="11" r:id="rId2"/>
    <sheet name="★★요약" sheetId="1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Met_fund수수료">[1]Met_수수료정리!$L$6:$P$35</definedName>
    <definedName name="Met기대여명">[1]Met_수수료정리!$F$24:$G$25</definedName>
    <definedName name="Met적립금">'[1]VUL_simul(Met)'!$C$10:$K$59</definedName>
    <definedName name="met펀드">[1]Met_수수료정리!$L$6:$L$26</definedName>
    <definedName name="opt가족구성원">[2]Option!$E$2:$E$6</definedName>
    <definedName name="opt대출종류">[2]Option!$F$2:$F$8</definedName>
    <definedName name="opt보험종류">[2]Option!$C$2:$C$3</definedName>
    <definedName name="opt연금종류">[2]Option!$B$2:$B$7</definedName>
    <definedName name="opt예금종류">[2]Option!$G$2:$G$6</definedName>
    <definedName name="opt적금종류">[2]Option!$A$2:$A$4</definedName>
    <definedName name="PCA기대여명">[1]PCA_수수료정리!$F$24:$G$25</definedName>
    <definedName name="PCA적립금" localSheetId="2">#REF!</definedName>
    <definedName name="PCA적립금" localSheetId="1">#REF!</definedName>
    <definedName name="PCA적립금" localSheetId="0">#REF!</definedName>
    <definedName name="PCA적립금">#REF!</definedName>
    <definedName name="pca펀드">[1]PCA_수수료정리!$L$6:$L$50</definedName>
    <definedName name="_xlnm.Print_Area" localSheetId="2">★★요약!$B$2:$H$55</definedName>
    <definedName name="_xlnm.Print_Area" localSheetId="1">비정기지출!$B$2:$P$54</definedName>
    <definedName name="_xlnm.Print_Area" localSheetId="0">정기지출!$B$2:$J$55</definedName>
    <definedName name="sss">[3]Facts!$F$13</definedName>
    <definedName name="고등고육비" localSheetId="2">#REF!</definedName>
    <definedName name="고등고육비" localSheetId="1">#REF!</definedName>
    <definedName name="고등고육비" localSheetId="0">#REF!</definedName>
    <definedName name="고등고육비">#REF!</definedName>
    <definedName name="고등교육비" localSheetId="2">#REF!</definedName>
    <definedName name="고등교육비" localSheetId="1">#REF!</definedName>
    <definedName name="고등교육비" localSheetId="0">#REF!</definedName>
    <definedName name="고등교육비">#REF!</definedName>
    <definedName name="교육비상승률" localSheetId="2">#REF!</definedName>
    <definedName name="교육비상승률" localSheetId="1">#REF!</definedName>
    <definedName name="교육비상승률" localSheetId="0">#REF!</definedName>
    <definedName name="교육비상승률">#REF!</definedName>
    <definedName name="국민연금상승률" localSheetId="2">#REF!</definedName>
    <definedName name="국민연금상승률" localSheetId="1">#REF!</definedName>
    <definedName name="국민연금상승률" localSheetId="0">#REF!</definedName>
    <definedName name="국민연금상승률">#REF!</definedName>
    <definedName name="급여상승률" localSheetId="2">#REF!</definedName>
    <definedName name="급여상승률" localSheetId="1">#REF!</definedName>
    <definedName name="급여상승률" localSheetId="0">#REF!</definedName>
    <definedName name="급여상승률">#REF!</definedName>
    <definedName name="급여상승률2">[4]Facts!$E$10</definedName>
    <definedName name="급여상승율2">[4]Facts!$E$10</definedName>
    <definedName name="대학교육비" localSheetId="2">#REF!</definedName>
    <definedName name="대학교육비" localSheetId="1">#REF!</definedName>
    <definedName name="대학교육비" localSheetId="0">#REF!</definedName>
    <definedName name="대학교육비">#REF!</definedName>
    <definedName name="대학교육자금">[5]Facts!$F$17</definedName>
    <definedName name="대학금등록금상승률" localSheetId="2">#REF!</definedName>
    <definedName name="대학금등록금상승률" localSheetId="1">#REF!</definedName>
    <definedName name="대학금등록금상승률" localSheetId="0">#REF!</definedName>
    <definedName name="대학금등록금상승률">#REF!</definedName>
    <definedName name="물가상승률" localSheetId="2">#REF!</definedName>
    <definedName name="물가상승률" localSheetId="1">#REF!</definedName>
    <definedName name="물가상승률" localSheetId="0">#REF!</definedName>
    <definedName name="물가상승률">#REF!</definedName>
    <definedName name="물가상승률1" localSheetId="2">#REF!</definedName>
    <definedName name="물가상승률1" localSheetId="1">#REF!</definedName>
    <definedName name="물가상승률1" localSheetId="0">#REF!</definedName>
    <definedName name="물가상승률1">#REF!</definedName>
    <definedName name="물가상승률2" localSheetId="2">#REF!</definedName>
    <definedName name="물가상승률2" localSheetId="1">#REF!</definedName>
    <definedName name="물가상승률2" localSheetId="0">#REF!</definedName>
    <definedName name="물가상승률2">#REF!</definedName>
    <definedName name="배우자성별" localSheetId="2">#REF!</definedName>
    <definedName name="배우자성별" localSheetId="1">#REF!</definedName>
    <definedName name="배우자성별" localSheetId="0">#REF!</definedName>
    <definedName name="배우자성별">#REF!</definedName>
    <definedName name="배우자이름" localSheetId="2">#REF!</definedName>
    <definedName name="배우자이름" localSheetId="1">#REF!</definedName>
    <definedName name="배우자이름" localSheetId="0">#REF!</definedName>
    <definedName name="배우자이름">#REF!</definedName>
    <definedName name="변액펀드수수료">[1]PCA_수수료정리!$L$6:$P$68</definedName>
    <definedName name="보육비" localSheetId="2">#REF!</definedName>
    <definedName name="보육비" localSheetId="1">#REF!</definedName>
    <definedName name="보육비" localSheetId="0">#REF!</definedName>
    <definedName name="보육비">#REF!</definedName>
    <definedName name="본인성별" localSheetId="2">#REF!</definedName>
    <definedName name="본인성별" localSheetId="1">#REF!</definedName>
    <definedName name="본인성별" localSheetId="0">#REF!</definedName>
    <definedName name="본인성별">#REF!</definedName>
    <definedName name="본인이름" localSheetId="2">#REF!</definedName>
    <definedName name="본인이름" localSheetId="1">#REF!</definedName>
    <definedName name="본인이름" localSheetId="0">#REF!</definedName>
    <definedName name="본인이름">#REF!</definedName>
    <definedName name="부동산자산_월세보증금" localSheetId="2">#REF!</definedName>
    <definedName name="부동산자산_월세보증금" localSheetId="1">#REF!</definedName>
    <definedName name="부동산자산_월세보증금" localSheetId="0">#REF!</definedName>
    <definedName name="부동산자산_월세보증금">#REF!</definedName>
    <definedName name="부동산자산_자가" localSheetId="2">#REF!</definedName>
    <definedName name="부동산자산_자가" localSheetId="1">#REF!</definedName>
    <definedName name="부동산자산_자가" localSheetId="0">#REF!</definedName>
    <definedName name="부동산자산_자가">#REF!</definedName>
    <definedName name="부동산자산_전세보증금" localSheetId="2">#REF!</definedName>
    <definedName name="부동산자산_전세보증금" localSheetId="1">#REF!</definedName>
    <definedName name="부동산자산_전세보증금" localSheetId="0">#REF!</definedName>
    <definedName name="부동산자산_전세보증금">#REF!</definedName>
    <definedName name="불입기간">[1]연금저축_콤보!$D$1:$D$40</definedName>
    <definedName name="성별">[1]콤보리스트!$B$6:$B$7</definedName>
    <definedName name="세액공제율">[1]연금저축Plan!$AB$16:$AB$17</definedName>
    <definedName name="수령기간">[1]연금저축_콤보!$D$10:$D$30</definedName>
    <definedName name="연금적립액">[1]연금저축Plan!$B$20:$F$54</definedName>
    <definedName name="연금전환연령">[1]콤보리스트!$D$10:$D$45</definedName>
    <definedName name="연령">[1]콤보리스트!$B$10:$B$70</definedName>
    <definedName name="위험보험료">[1]PCA_수수료정리!$B$7:$D$104</definedName>
    <definedName name="위험보험료_met">[1]Met_수수료정리!$B$7:$D$104</definedName>
    <definedName name="유치원교육비" localSheetId="2">#REF!</definedName>
    <definedName name="유치원교육비" localSheetId="1">#REF!</definedName>
    <definedName name="유치원교육비" localSheetId="0">#REF!</definedName>
    <definedName name="유치원교육비">#REF!</definedName>
    <definedName name="유치원자금">[5]Facts!$F$13</definedName>
    <definedName name="유학교육비">[5]Facts!$F$18</definedName>
    <definedName name="자녀1성별" localSheetId="2">#REF!</definedName>
    <definedName name="자녀1성별" localSheetId="1">#REF!</definedName>
    <definedName name="자녀1성별" localSheetId="0">#REF!</definedName>
    <definedName name="자녀1성별">#REF!</definedName>
    <definedName name="자녀1이름" localSheetId="2">#REF!</definedName>
    <definedName name="자녀1이름" localSheetId="1">#REF!</definedName>
    <definedName name="자녀1이름" localSheetId="0">#REF!</definedName>
    <definedName name="자녀1이름">#REF!</definedName>
    <definedName name="자녀2성별" localSheetId="2">#REF!</definedName>
    <definedName name="자녀2성별" localSheetId="1">#REF!</definedName>
    <definedName name="자녀2성별" localSheetId="0">#REF!</definedName>
    <definedName name="자녀2성별">#REF!</definedName>
    <definedName name="자녀2이름" localSheetId="2">#REF!</definedName>
    <definedName name="자녀2이름" localSheetId="1">#REF!</definedName>
    <definedName name="자녀2이름" localSheetId="0">#REF!</definedName>
    <definedName name="자녀2이름">#REF!</definedName>
    <definedName name="자녀3성별" localSheetId="2">#REF!</definedName>
    <definedName name="자녀3성별" localSheetId="1">#REF!</definedName>
    <definedName name="자녀3성별" localSheetId="0">#REF!</definedName>
    <definedName name="자녀3성별">#REF!</definedName>
    <definedName name="자녀3이름" localSheetId="2">#REF!</definedName>
    <definedName name="자녀3이름" localSheetId="1">#REF!</definedName>
    <definedName name="자녀3이름" localSheetId="0">#REF!</definedName>
    <definedName name="자녀3이름">#REF!</definedName>
    <definedName name="작성년" localSheetId="2">#REF!</definedName>
    <definedName name="작성년" localSheetId="1">#REF!</definedName>
    <definedName name="작성년" localSheetId="0">#REF!</definedName>
    <definedName name="작성년">#REF!</definedName>
    <definedName name="작성년월일" localSheetId="2">DATE(★★요약!작성년,★★요약!작성월,★★요약!작성일)</definedName>
    <definedName name="작성년월일" localSheetId="1">DATE(비정기지출!작성년,비정기지출!작성월,비정기지출!작성일)</definedName>
    <definedName name="작성년월일" localSheetId="0">DATE(정기지출!작성년,정기지출!작성월,정기지출!작성일)</definedName>
    <definedName name="작성년월일">DATE(작성년,작성월,작성일)</definedName>
    <definedName name="작성월" localSheetId="2">#REF!</definedName>
    <definedName name="작성월" localSheetId="1">#REF!</definedName>
    <definedName name="작성월" localSheetId="0">#REF!</definedName>
    <definedName name="작성월">#REF!</definedName>
    <definedName name="작성일" localSheetId="2">#REF!</definedName>
    <definedName name="작성일" localSheetId="1">#REF!</definedName>
    <definedName name="작성일" localSheetId="0">#REF!</definedName>
    <definedName name="작성일">#REF!</definedName>
    <definedName name="재무기초자료_대출상환_종류" localSheetId="2">#REF!</definedName>
    <definedName name="재무기초자료_대출상환_종류" localSheetId="1">#REF!</definedName>
    <definedName name="재무기초자료_대출상환_종류" localSheetId="0">#REF!</definedName>
    <definedName name="재무기초자료_대출상환_종류">#REF!</definedName>
    <definedName name="재무기초자료_대출상환_현잔액" localSheetId="2">#REF!</definedName>
    <definedName name="재무기초자료_대출상환_현잔액" localSheetId="1">#REF!</definedName>
    <definedName name="재무기초자료_대출상환_현잔액" localSheetId="0">#REF!</definedName>
    <definedName name="재무기초자료_대출상환_현잔액">#REF!</definedName>
    <definedName name="재무기초자료_보장성보험_가족구성원" localSheetId="2">#REF!</definedName>
    <definedName name="재무기초자료_보장성보험_가족구성원" localSheetId="1">#REF!</definedName>
    <definedName name="재무기초자료_보장성보험_가족구성원" localSheetId="0">#REF!</definedName>
    <definedName name="재무기초자료_보장성보험_가족구성원">#REF!</definedName>
    <definedName name="재무기초자료_보장성보험_누계불입액" localSheetId="2">#REF!</definedName>
    <definedName name="재무기초자료_보장성보험_누계불입액" localSheetId="1">#REF!</definedName>
    <definedName name="재무기초자료_보장성보험_누계불입액" localSheetId="0">#REF!</definedName>
    <definedName name="재무기초자료_보장성보험_누계불입액">#REF!</definedName>
    <definedName name="재무기초자료_보장성보험_월불입액" localSheetId="2">#REF!</definedName>
    <definedName name="재무기초자료_보장성보험_월불입액" localSheetId="1">#REF!</definedName>
    <definedName name="재무기초자료_보장성보험_월불입액" localSheetId="0">#REF!</definedName>
    <definedName name="재무기초자료_보장성보험_월불입액">#REF!</definedName>
    <definedName name="재무기초자료_예금_예치금액" localSheetId="2">#REF!</definedName>
    <definedName name="재무기초자료_예금_예치금액" localSheetId="1">#REF!</definedName>
    <definedName name="재무기초자료_예금_예치금액" localSheetId="0">#REF!</definedName>
    <definedName name="재무기초자료_예금_예치금액">#REF!</definedName>
    <definedName name="재무기초자료_예금_종류" localSheetId="2">#REF!</definedName>
    <definedName name="재무기초자료_예금_종류" localSheetId="1">#REF!</definedName>
    <definedName name="재무기초자료_예금_종류" localSheetId="0">#REF!</definedName>
    <definedName name="재무기초자료_예금_종류">#REF!</definedName>
    <definedName name="재투자">[1]연금저축_콤보!$G$10:$G$11</definedName>
    <definedName name="중등교육비" localSheetId="2">#REF!</definedName>
    <definedName name="중등교육비" localSheetId="1">#REF!</definedName>
    <definedName name="중등교육비" localSheetId="0">#REF!</definedName>
    <definedName name="중등교육비">#REF!</definedName>
    <definedName name="중학교">[5]Facts!$F$15</definedName>
    <definedName name="초등교육비" localSheetId="2">#REF!</definedName>
    <definedName name="초등교육비" localSheetId="1">#REF!</definedName>
    <definedName name="초등교육비" localSheetId="0">#REF!</definedName>
    <definedName name="초등교육비">#REF!</definedName>
    <definedName name="초등학교">[5]Facts!$F$14</definedName>
    <definedName name="투자용부동산_현시가" localSheetId="2">#REF!</definedName>
    <definedName name="투자용부동산_현시가" localSheetId="1">#REF!</definedName>
    <definedName name="투자용부동산_현시가" localSheetId="0">#REF!</definedName>
    <definedName name="투자용부동산_현시가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3" l="1"/>
  <c r="D9" i="13"/>
  <c r="I50" i="11"/>
  <c r="L50" i="11"/>
  <c r="M50" i="11"/>
  <c r="N50" i="11"/>
  <c r="O50" i="11"/>
  <c r="E30" i="11"/>
  <c r="F30" i="11"/>
  <c r="G30" i="11"/>
  <c r="G50" i="11" s="1"/>
  <c r="H30" i="11"/>
  <c r="I30" i="11"/>
  <c r="J30" i="11"/>
  <c r="K30" i="11"/>
  <c r="L30" i="11"/>
  <c r="M30" i="11"/>
  <c r="N30" i="11"/>
  <c r="O30" i="11"/>
  <c r="D30" i="11"/>
  <c r="P29" i="11"/>
  <c r="P28" i="11"/>
  <c r="O49" i="11"/>
  <c r="N49" i="11"/>
  <c r="M49" i="11"/>
  <c r="L49" i="11"/>
  <c r="K49" i="11"/>
  <c r="J49" i="11"/>
  <c r="J50" i="11" s="1"/>
  <c r="I49" i="11"/>
  <c r="H49" i="11"/>
  <c r="G49" i="11"/>
  <c r="F49" i="11"/>
  <c r="E49" i="11"/>
  <c r="D49" i="11"/>
  <c r="P48" i="11"/>
  <c r="P47" i="11"/>
  <c r="P46" i="11"/>
  <c r="P45" i="11"/>
  <c r="P44" i="11"/>
  <c r="P43" i="11"/>
  <c r="P42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P40" i="11"/>
  <c r="P39" i="11"/>
  <c r="P38" i="11"/>
  <c r="P37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P35" i="11"/>
  <c r="P34" i="11"/>
  <c r="P33" i="11"/>
  <c r="P32" i="11"/>
  <c r="P31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P26" i="11"/>
  <c r="P25" i="11"/>
  <c r="P24" i="11"/>
  <c r="P23" i="11"/>
  <c r="P22" i="11"/>
  <c r="P21" i="11"/>
  <c r="P20" i="11"/>
  <c r="P19" i="11"/>
  <c r="P18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P16" i="11"/>
  <c r="P15" i="11"/>
  <c r="P14" i="11"/>
  <c r="P13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D50" i="11" s="1"/>
  <c r="P11" i="11"/>
  <c r="P10" i="11"/>
  <c r="P9" i="11"/>
  <c r="P8" i="11"/>
  <c r="P7" i="11"/>
  <c r="D55" i="10"/>
  <c r="D18" i="13" s="1"/>
  <c r="D51" i="10"/>
  <c r="D17" i="13" s="1"/>
  <c r="I50" i="10"/>
  <c r="I47" i="10"/>
  <c r="D46" i="10"/>
  <c r="D16" i="13" s="1"/>
  <c r="I39" i="10"/>
  <c r="D27" i="13" s="1"/>
  <c r="D37" i="10"/>
  <c r="D15" i="13" s="1"/>
  <c r="I34" i="10"/>
  <c r="D26" i="13" s="1"/>
  <c r="I29" i="10"/>
  <c r="D22" i="13" s="1"/>
  <c r="D29" i="10"/>
  <c r="D22" i="10"/>
  <c r="I21" i="10"/>
  <c r="I18" i="10"/>
  <c r="D16" i="10"/>
  <c r="D6" i="13" s="1"/>
  <c r="I13" i="10"/>
  <c r="D20" i="13" s="1"/>
  <c r="D12" i="10"/>
  <c r="D11" i="13" s="1"/>
  <c r="I10" i="10"/>
  <c r="D19" i="13" s="1"/>
  <c r="D23" i="13" l="1"/>
  <c r="I52" i="10"/>
  <c r="I54" i="10" s="1"/>
  <c r="K50" i="11"/>
  <c r="F50" i="11"/>
  <c r="H50" i="11"/>
  <c r="D33" i="13"/>
  <c r="D14" i="13"/>
  <c r="D21" i="13" s="1"/>
  <c r="E50" i="11"/>
  <c r="P30" i="11"/>
  <c r="E28" i="13" s="1"/>
  <c r="P17" i="11"/>
  <c r="E8" i="13" s="1"/>
  <c r="P12" i="11"/>
  <c r="E7" i="13" s="1"/>
  <c r="P49" i="11"/>
  <c r="E32" i="13" s="1"/>
  <c r="P36" i="11"/>
  <c r="E31" i="13" s="1"/>
  <c r="P41" i="11"/>
  <c r="E14" i="13" s="1"/>
  <c r="P27" i="11"/>
  <c r="E30" i="13" s="1"/>
  <c r="E33" i="13" l="1"/>
  <c r="E21" i="13"/>
  <c r="D34" i="13"/>
  <c r="P50" i="11"/>
  <c r="K52" i="11" l="1"/>
  <c r="O52" i="11" s="1"/>
  <c r="E34" i="13"/>
</calcChain>
</file>

<file path=xl/sharedStrings.xml><?xml version="1.0" encoding="utf-8"?>
<sst xmlns="http://schemas.openxmlformats.org/spreadsheetml/2006/main" count="234" uniqueCount="180">
  <si>
    <t xml:space="preserve"> </t>
  </si>
  <si>
    <t>구분</t>
  </si>
  <si>
    <t>월세</t>
    <phoneticPr fontId="6" type="noConversion"/>
  </si>
  <si>
    <t>육아비</t>
  </si>
  <si>
    <t>분유/이유식</t>
    <phoneticPr fontId="6" type="noConversion"/>
  </si>
  <si>
    <t>기저귀</t>
    <phoneticPr fontId="6" type="noConversion"/>
  </si>
  <si>
    <t>육아용품</t>
    <phoneticPr fontId="6" type="noConversion"/>
  </si>
  <si>
    <t>가스요금</t>
    <phoneticPr fontId="6" type="noConversion"/>
  </si>
  <si>
    <t>육아도우미</t>
    <phoneticPr fontId="6" type="noConversion"/>
  </si>
  <si>
    <t>소계</t>
    <phoneticPr fontId="6" type="noConversion"/>
  </si>
  <si>
    <t>세탁비</t>
    <phoneticPr fontId="5" type="noConversion"/>
  </si>
  <si>
    <t>등록금</t>
    <phoneticPr fontId="5" type="noConversion"/>
  </si>
  <si>
    <t>생활용품구입</t>
    <phoneticPr fontId="5" type="noConversion"/>
  </si>
  <si>
    <t>급식비</t>
    <phoneticPr fontId="5" type="noConversion"/>
  </si>
  <si>
    <t>교재/기자재비</t>
    <phoneticPr fontId="5" type="noConversion"/>
  </si>
  <si>
    <t>소계</t>
    <phoneticPr fontId="5" type="noConversion"/>
  </si>
  <si>
    <t>유치원</t>
    <phoneticPr fontId="5" type="noConversion"/>
  </si>
  <si>
    <t>식비</t>
    <phoneticPr fontId="6" type="noConversion"/>
  </si>
  <si>
    <t>주식/부식비</t>
    <phoneticPr fontId="6" type="noConversion"/>
  </si>
  <si>
    <t>기호품/간식</t>
    <phoneticPr fontId="6" type="noConversion"/>
  </si>
  <si>
    <t>과일</t>
    <phoneticPr fontId="6" type="noConversion"/>
  </si>
  <si>
    <t>외식비</t>
    <phoneticPr fontId="6" type="noConversion"/>
  </si>
  <si>
    <t>가족외식비</t>
    <phoneticPr fontId="6" type="noConversion"/>
  </si>
  <si>
    <t>차량유류비</t>
    <phoneticPr fontId="6" type="noConversion"/>
  </si>
  <si>
    <t>남편용돈</t>
    <phoneticPr fontId="6" type="noConversion"/>
  </si>
  <si>
    <t>남편대중교통비</t>
    <phoneticPr fontId="6" type="noConversion"/>
  </si>
  <si>
    <t>아내용돈</t>
    <phoneticPr fontId="6" type="noConversion"/>
  </si>
  <si>
    <t>아내대중교통비</t>
    <phoneticPr fontId="6" type="noConversion"/>
  </si>
  <si>
    <t>자녀용돈</t>
    <phoneticPr fontId="6" type="noConversion"/>
  </si>
  <si>
    <t>부모/자녀교통비</t>
    <phoneticPr fontId="6" type="noConversion"/>
  </si>
  <si>
    <t>택시비</t>
    <phoneticPr fontId="6" type="noConversion"/>
  </si>
  <si>
    <t>소개</t>
    <phoneticPr fontId="6" type="noConversion"/>
  </si>
  <si>
    <t>대리운전비</t>
    <phoneticPr fontId="6" type="noConversion"/>
  </si>
  <si>
    <t>각종회비</t>
    <phoneticPr fontId="6" type="noConversion"/>
  </si>
  <si>
    <t>남편핸드폰</t>
    <phoneticPr fontId="6" type="noConversion"/>
  </si>
  <si>
    <t>아내핸드폰</t>
    <phoneticPr fontId="6" type="noConversion"/>
  </si>
  <si>
    <t>기부</t>
    <phoneticPr fontId="6" type="noConversion"/>
  </si>
  <si>
    <t>부모핸드폰</t>
    <phoneticPr fontId="6" type="noConversion"/>
  </si>
  <si>
    <t>자녀핸드폰</t>
    <phoneticPr fontId="6" type="noConversion"/>
  </si>
  <si>
    <t>국민연금</t>
    <phoneticPr fontId="6" type="noConversion"/>
  </si>
  <si>
    <t>건강보험료</t>
    <phoneticPr fontId="6" type="noConversion"/>
  </si>
  <si>
    <t>유선전화</t>
    <phoneticPr fontId="6" type="noConversion"/>
  </si>
  <si>
    <t>의료비</t>
    <phoneticPr fontId="6" type="noConversion"/>
  </si>
  <si>
    <t>건강식품</t>
    <phoneticPr fontId="6" type="noConversion"/>
  </si>
  <si>
    <t>병원비</t>
    <phoneticPr fontId="6" type="noConversion"/>
  </si>
  <si>
    <t>약값</t>
    <phoneticPr fontId="6" type="noConversion"/>
  </si>
  <si>
    <t>운동</t>
    <phoneticPr fontId="6" type="noConversion"/>
  </si>
  <si>
    <t>생명보험</t>
    <phoneticPr fontId="5" type="noConversion"/>
  </si>
  <si>
    <t>신문/도서비</t>
    <phoneticPr fontId="6" type="noConversion"/>
  </si>
  <si>
    <t>손해보험</t>
    <phoneticPr fontId="5" type="noConversion"/>
  </si>
  <si>
    <t>재산세(7월)</t>
  </si>
  <si>
    <t>토지세(9월)</t>
  </si>
  <si>
    <t>종합부동산세(9월)</t>
  </si>
  <si>
    <t>주민세</t>
  </si>
  <si>
    <t>소계</t>
  </si>
  <si>
    <t>가족여행</t>
  </si>
  <si>
    <t>등록금</t>
  </si>
  <si>
    <t>수학여행/소풍</t>
  </si>
  <si>
    <t>주말농장</t>
  </si>
  <si>
    <t>교재/기자재</t>
  </si>
  <si>
    <t>레저(등산,스키)</t>
  </si>
  <si>
    <t>어린이날 (5월)</t>
  </si>
  <si>
    <t>어버이날 (5월)</t>
  </si>
  <si>
    <t>부모님 생신</t>
  </si>
  <si>
    <t>본인 및 자녀생일</t>
  </si>
  <si>
    <t>비고</t>
    <phoneticPr fontId="2" type="noConversion"/>
  </si>
  <si>
    <t>공연관람료</t>
    <phoneticPr fontId="6" type="noConversion"/>
  </si>
  <si>
    <t>소계</t>
    <phoneticPr fontId="2" type="noConversion"/>
  </si>
  <si>
    <t>* 보편적으로 검소한 삶</t>
    <phoneticPr fontId="2" type="noConversion"/>
  </si>
  <si>
    <t xml:space="preserve">※ 모든 금액은 "원" 단위로 적어주세요.   </t>
    <phoneticPr fontId="2" type="noConversion"/>
  </si>
  <si>
    <t>※ 모든 금액은 "원" 단위로 적어주세요.</t>
    <phoneticPr fontId="2" type="noConversion"/>
  </si>
  <si>
    <t>계</t>
    <phoneticPr fontId="2" type="noConversion"/>
  </si>
  <si>
    <t>주택관련 대출</t>
    <phoneticPr fontId="5" type="noConversion"/>
  </si>
  <si>
    <t>신용/약관 대출</t>
    <phoneticPr fontId="5" type="noConversion"/>
  </si>
  <si>
    <t>임차료</t>
    <phoneticPr fontId="5" type="noConversion"/>
  </si>
  <si>
    <t>관리비</t>
    <phoneticPr fontId="6" type="noConversion"/>
  </si>
  <si>
    <t>공과금(수도,전기)</t>
    <phoneticPr fontId="6" type="noConversion"/>
  </si>
  <si>
    <t>주거비</t>
    <phoneticPr fontId="5" type="noConversion"/>
  </si>
  <si>
    <t>차량유지
및
교통비</t>
    <phoneticPr fontId="6" type="noConversion"/>
  </si>
  <si>
    <t>교육비</t>
    <phoneticPr fontId="2" type="noConversion"/>
  </si>
  <si>
    <t>학원/과외/학습지</t>
    <phoneticPr fontId="5" type="noConversion"/>
  </si>
  <si>
    <t>가족용돈</t>
    <phoneticPr fontId="2" type="noConversion"/>
  </si>
  <si>
    <t>가족
지원비</t>
    <phoneticPr fontId="2" type="noConversion"/>
  </si>
  <si>
    <t>친가부모님 용돈</t>
    <phoneticPr fontId="6" type="noConversion"/>
  </si>
  <si>
    <t>처가부모님 용돈</t>
    <phoneticPr fontId="6" type="noConversion"/>
  </si>
  <si>
    <t>각종 회비</t>
    <phoneticPr fontId="2" type="noConversion"/>
  </si>
  <si>
    <t>생활비</t>
    <phoneticPr fontId="2" type="noConversion"/>
  </si>
  <si>
    <t>렌탈(정수기, 비데)</t>
    <phoneticPr fontId="5" type="noConversion"/>
  </si>
  <si>
    <t>여가 및
취미활동비</t>
    <phoneticPr fontId="6" type="noConversion"/>
  </si>
  <si>
    <t>경조사비</t>
    <phoneticPr fontId="2" type="noConversion"/>
  </si>
  <si>
    <t>구 분</t>
    <phoneticPr fontId="2" type="noConversion"/>
  </si>
  <si>
    <t>종교헌금
/기부금</t>
    <phoneticPr fontId="2" type="noConversion"/>
  </si>
  <si>
    <t>기타(                     )</t>
  </si>
  <si>
    <t>각종 세금</t>
    <phoneticPr fontId="2" type="noConversion"/>
  </si>
  <si>
    <t>자동차
관련비용</t>
    <phoneticPr fontId="2" type="noConversion"/>
  </si>
  <si>
    <t>자동차 세금</t>
    <phoneticPr fontId="2" type="noConversion"/>
  </si>
  <si>
    <t>자동차 보험료</t>
    <phoneticPr fontId="2" type="noConversion"/>
  </si>
  <si>
    <t>수리비</t>
    <phoneticPr fontId="2" type="noConversion"/>
  </si>
  <si>
    <t>휴가비</t>
    <phoneticPr fontId="2" type="noConversion"/>
  </si>
  <si>
    <t>기타비용</t>
    <phoneticPr fontId="2" type="noConversion"/>
  </si>
  <si>
    <t>가구/가전</t>
    <phoneticPr fontId="2" type="noConversion"/>
  </si>
  <si>
    <t>생활용품</t>
    <phoneticPr fontId="2" type="noConversion"/>
  </si>
  <si>
    <t>건강검진</t>
    <phoneticPr fontId="2" type="noConversion"/>
  </si>
  <si>
    <t>기타(                     )</t>
    <phoneticPr fontId="2" type="noConversion"/>
  </si>
  <si>
    <t>지출금액</t>
    <phoneticPr fontId="2" type="noConversion"/>
  </si>
  <si>
    <t>1월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</si>
  <si>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</si>
  <si>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</si>
  <si>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</si>
  <si>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</si>
  <si>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</si>
  <si>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</si>
  <si>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</si>
  <si>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</si>
  <si>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</si>
  <si>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</si>
  <si>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</si>
  <si>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계</t>
    <phoneticPr fontId="2" type="noConversion"/>
  </si>
  <si>
    <t>비정기지출 합계</t>
    <phoneticPr fontId="2" type="noConversion"/>
  </si>
  <si>
    <t>비정기지출 합계
(월평균)</t>
    <phoneticPr fontId="2" type="noConversion"/>
  </si>
  <si>
    <t>설</t>
    <phoneticPr fontId="2" type="noConversion"/>
  </si>
  <si>
    <t>추석</t>
    <phoneticPr fontId="2" type="noConversion"/>
  </si>
  <si>
    <t>김장</t>
    <phoneticPr fontId="2" type="noConversion"/>
  </si>
  <si>
    <t>항 목</t>
    <phoneticPr fontId="2" type="noConversion"/>
  </si>
  <si>
    <t>헌금</t>
    <phoneticPr fontId="6" type="noConversion"/>
  </si>
  <si>
    <r>
      <t xml:space="preserve">사회보험료
(지역가입자)
</t>
    </r>
    <r>
      <rPr>
        <sz val="11"/>
        <color rgb="FFFF0000"/>
        <rFont val="나눔스퀘어 Bold"/>
        <family val="3"/>
        <charset val="129"/>
      </rPr>
      <t>※직장가입X</t>
    </r>
    <phoneticPr fontId="2" type="noConversion"/>
  </si>
  <si>
    <r>
      <t xml:space="preserve">부채상환
원리금
</t>
    </r>
    <r>
      <rPr>
        <b/>
        <sz val="11"/>
        <color rgb="FFFF0000"/>
        <rFont val="나눔스퀘어 Bold"/>
        <family val="3"/>
        <charset val="129"/>
      </rPr>
      <t>※ 자산/부채에 입력</t>
    </r>
    <phoneticPr fontId="2" type="noConversion"/>
  </si>
  <si>
    <r>
      <t xml:space="preserve">보장성
보험료
</t>
    </r>
    <r>
      <rPr>
        <sz val="11"/>
        <color rgb="FFFF0000"/>
        <rFont val="나눔스퀘어 Bold"/>
        <family val="3"/>
        <charset val="129"/>
      </rPr>
      <t>※ 자산/부채에 입력</t>
    </r>
    <phoneticPr fontId="2" type="noConversion"/>
  </si>
  <si>
    <t>계절성의복, 잡화</t>
    <phoneticPr fontId="2" type="noConversion"/>
  </si>
  <si>
    <t>명절 및
가족행사비</t>
    <phoneticPr fontId="2" type="noConversion"/>
  </si>
  <si>
    <t>마이너스통장</t>
    <phoneticPr fontId="5" type="noConversion"/>
  </si>
  <si>
    <t>사금융/지인대여</t>
    <phoneticPr fontId="5" type="noConversion"/>
  </si>
  <si>
    <t>신용카드 할부금</t>
    <phoneticPr fontId="2" type="noConversion"/>
  </si>
  <si>
    <t>자동차 대출/할부</t>
    <phoneticPr fontId="5" type="noConversion"/>
  </si>
  <si>
    <t>친인척/가족</t>
    <phoneticPr fontId="2" type="noConversion"/>
  </si>
  <si>
    <t>친구/지인</t>
    <phoneticPr fontId="2" type="noConversion"/>
  </si>
  <si>
    <t>휴가</t>
    <phoneticPr fontId="2" type="noConversion"/>
  </si>
  <si>
    <t>할부금</t>
    <phoneticPr fontId="5" type="noConversion"/>
  </si>
  <si>
    <t>통신비</t>
    <phoneticPr fontId="6" type="noConversion"/>
  </si>
  <si>
    <t>인터넷/케이블사용료</t>
    <phoneticPr fontId="6" type="noConversion"/>
  </si>
  <si>
    <t>OTT구독(넷플릭스등)</t>
    <phoneticPr fontId="6" type="noConversion"/>
  </si>
  <si>
    <t>구분</t>
    <phoneticPr fontId="29" type="noConversion"/>
  </si>
  <si>
    <t>비고</t>
    <phoneticPr fontId="29" type="noConversion"/>
  </si>
  <si>
    <t>고정지출</t>
    <phoneticPr fontId="29" type="noConversion"/>
  </si>
  <si>
    <t>사회보험료</t>
    <phoneticPr fontId="29" type="noConversion"/>
  </si>
  <si>
    <t>각종세금</t>
    <phoneticPr fontId="29" type="noConversion"/>
  </si>
  <si>
    <t>자동차세및보험료</t>
    <phoneticPr fontId="29" type="noConversion"/>
  </si>
  <si>
    <t>임차료</t>
    <phoneticPr fontId="29" type="noConversion"/>
  </si>
  <si>
    <t>할부금</t>
    <phoneticPr fontId="29" type="noConversion"/>
  </si>
  <si>
    <t>주거비</t>
    <phoneticPr fontId="29" type="noConversion"/>
  </si>
  <si>
    <t>관리비</t>
    <phoneticPr fontId="29" type="noConversion"/>
  </si>
  <si>
    <t>공과금</t>
    <phoneticPr fontId="29" type="noConversion"/>
  </si>
  <si>
    <t>육아및교육비</t>
    <phoneticPr fontId="29" type="noConversion"/>
  </si>
  <si>
    <t>차량유지및교통비</t>
    <phoneticPr fontId="29" type="noConversion"/>
  </si>
  <si>
    <t>통신비</t>
    <phoneticPr fontId="29" type="noConversion"/>
  </si>
  <si>
    <t>가족용돈</t>
    <phoneticPr fontId="29" type="noConversion"/>
  </si>
  <si>
    <t>가족지원비</t>
    <phoneticPr fontId="29" type="noConversion"/>
  </si>
  <si>
    <t>기부금</t>
    <phoneticPr fontId="29" type="noConversion"/>
  </si>
  <si>
    <t>회비</t>
    <phoneticPr fontId="29" type="noConversion"/>
  </si>
  <si>
    <t>변동지출</t>
    <phoneticPr fontId="29" type="noConversion"/>
  </si>
  <si>
    <t>생활비</t>
    <phoneticPr fontId="29" type="noConversion"/>
  </si>
  <si>
    <t>식비및외식비</t>
    <phoneticPr fontId="29" type="noConversion"/>
  </si>
  <si>
    <t>여가및취미활동비</t>
    <phoneticPr fontId="29" type="noConversion"/>
  </si>
  <si>
    <t>의료비</t>
    <phoneticPr fontId="29" type="noConversion"/>
  </si>
  <si>
    <t>경조사비</t>
    <phoneticPr fontId="29" type="noConversion"/>
  </si>
  <si>
    <t>의복및잡화비</t>
    <phoneticPr fontId="29" type="noConversion"/>
  </si>
  <si>
    <t>명절및가족행사비</t>
    <phoneticPr fontId="29" type="noConversion"/>
  </si>
  <si>
    <t>휴가비</t>
    <phoneticPr fontId="29" type="noConversion"/>
  </si>
  <si>
    <t>※ 정기지출의 (1) 부채상환원리금 과 (2) 보장성 보험료는 "자산/부채" 항목에 입력해주세요.</t>
    <phoneticPr fontId="2" type="noConversion"/>
  </si>
  <si>
    <t>월간정기지출</t>
    <phoneticPr fontId="29" type="noConversion"/>
  </si>
  <si>
    <t>연간비정기지출</t>
    <phoneticPr fontId="29" type="noConversion"/>
  </si>
  <si>
    <t>기타</t>
    <phoneticPr fontId="2" type="noConversion"/>
  </si>
  <si>
    <t>합계</t>
    <phoneticPr fontId="2" type="noConversion"/>
  </si>
  <si>
    <t>총합계</t>
    <phoneticPr fontId="2" type="noConversion"/>
  </si>
  <si>
    <t>정기지출 합계</t>
    <phoneticPr fontId="2" type="noConversion"/>
  </si>
  <si>
    <r>
      <t xml:space="preserve">정기지출 합계
</t>
    </r>
    <r>
      <rPr>
        <b/>
        <sz val="12"/>
        <color theme="0"/>
        <rFont val="나눔스퀘어 Bold"/>
        <family val="3"/>
        <charset val="129"/>
      </rPr>
      <t>(부채원리금, 보험료 포함)</t>
    </r>
    <phoneticPr fontId="2" type="noConversion"/>
  </si>
  <si>
    <t>(1) 정기지출 현황</t>
    <phoneticPr fontId="2" type="noConversion"/>
  </si>
  <si>
    <t>(2) 비정기지출 현황</t>
    <phoneticPr fontId="2" type="noConversion"/>
  </si>
  <si>
    <t>(3) 정기/비정기지출 요약</t>
    <phoneticPr fontId="2" type="noConversion"/>
  </si>
  <si>
    <t>아래 수식을 건드리지 마세요^^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</si>
</sst>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* #,##0_-;\-* #,##0_-;_-* &quot;-&quot;??_-;_-@_-"/>
  </numFmts>
  <fonts count="4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0"/>
      <color theme="0"/>
      <name val="맑은 고딕"/>
      <family val="3"/>
      <charset val="129"/>
    </font>
    <font>
      <b/>
      <sz val="10"/>
      <color indexed="63"/>
      <name val="맑은 고딕"/>
      <family val="3"/>
      <charset val="129"/>
    </font>
    <font>
      <sz val="9"/>
      <color rgb="FF4A72B7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24"/>
      <color theme="1"/>
      <name val="나눔스퀘어 ExtraBold"/>
      <family val="3"/>
      <charset val="129"/>
    </font>
    <font>
      <sz val="11"/>
      <name val="나눔스퀘어 Bold"/>
      <family val="3"/>
      <charset val="129"/>
    </font>
    <font>
      <sz val="11"/>
      <color indexed="8"/>
      <name val="나눔스퀘어 Bold"/>
      <family val="3"/>
      <charset val="129"/>
    </font>
    <font>
      <sz val="11"/>
      <color indexed="63"/>
      <name val="나눔스퀘어 Bold"/>
      <family val="3"/>
      <charset val="129"/>
    </font>
    <font>
      <sz val="11"/>
      <color theme="1"/>
      <name val="나눔스퀘어 Bold"/>
      <family val="3"/>
      <charset val="129"/>
    </font>
    <font>
      <b/>
      <sz val="18"/>
      <color theme="0"/>
      <name val="나눔스퀘어 Bold"/>
      <family val="3"/>
      <charset val="129"/>
    </font>
    <font>
      <sz val="12"/>
      <name val="나눔스퀘어 Bold"/>
      <family val="3"/>
      <charset val="129"/>
    </font>
    <font>
      <sz val="18"/>
      <name val="나눔스퀘어 Bold"/>
      <family val="3"/>
      <charset val="129"/>
    </font>
    <font>
      <sz val="11"/>
      <color rgb="FFFF0000"/>
      <name val="나눔스퀘어 Bold"/>
      <family val="3"/>
      <charset val="129"/>
    </font>
    <font>
      <b/>
      <sz val="11"/>
      <color rgb="FFFF0000"/>
      <name val="나눔스퀘어 Bold"/>
      <family val="3"/>
      <charset val="129"/>
    </font>
    <font>
      <sz val="8"/>
      <name val="나눔바른고딕"/>
      <family val="2"/>
      <charset val="129"/>
    </font>
    <font>
      <b/>
      <sz val="11"/>
      <name val="나눔스퀘어 Bold"/>
      <family val="3"/>
      <charset val="129"/>
    </font>
    <font>
      <b/>
      <sz val="11"/>
      <color indexed="63"/>
      <name val="나눔스퀘어 Bold"/>
      <family val="3"/>
      <charset val="129"/>
    </font>
    <font>
      <sz val="24"/>
      <color theme="1"/>
      <name val="나눔스퀘어 Bold"/>
      <family val="3"/>
      <charset val="129"/>
    </font>
    <font>
      <sz val="10"/>
      <color indexed="8"/>
      <name val="나눔스퀘어 Bold"/>
      <family val="3"/>
      <charset val="129"/>
    </font>
    <font>
      <sz val="9"/>
      <name val="나눔스퀘어 Bold"/>
      <family val="3"/>
      <charset val="129"/>
    </font>
    <font>
      <b/>
      <sz val="10"/>
      <color indexed="63"/>
      <name val="나눔스퀘어 Bold"/>
      <family val="3"/>
      <charset val="129"/>
    </font>
    <font>
      <b/>
      <sz val="9"/>
      <name val="나눔스퀘어 Bold"/>
      <family val="3"/>
      <charset val="129"/>
    </font>
    <font>
      <b/>
      <sz val="16"/>
      <color theme="0"/>
      <name val="나눔스퀘어 Bold"/>
      <family val="3"/>
      <charset val="129"/>
    </font>
    <font>
      <b/>
      <sz val="12"/>
      <color theme="0"/>
      <name val="나눔스퀘어 Bold"/>
      <family val="3"/>
      <charset val="129"/>
    </font>
    <font>
      <b/>
      <sz val="12"/>
      <color rgb="FFFFFF00"/>
      <name val="나눔스퀘어 Bold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4A72B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2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/>
      <bottom style="hair">
        <color indexed="64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indexed="64"/>
      </left>
      <right style="hair">
        <color indexed="64"/>
      </right>
      <top style="medium">
        <color theme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theme="1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theme="1"/>
      </top>
      <bottom style="double">
        <color indexed="64"/>
      </bottom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hair">
        <color auto="1"/>
      </right>
      <top/>
      <bottom style="medium">
        <color theme="1"/>
      </bottom>
      <diagonal/>
    </border>
    <border>
      <left style="hair">
        <color auto="1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theme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theme="1"/>
      </bottom>
      <diagonal/>
    </border>
    <border>
      <left style="hair">
        <color auto="1"/>
      </left>
      <right/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1" fillId="3" borderId="0" xfId="1" applyFill="1">
      <alignment vertical="center"/>
    </xf>
    <xf numFmtId="0" fontId="11" fillId="3" borderId="0" xfId="4" applyFont="1" applyFill="1" applyAlignment="1">
      <alignment horizontal="center" vertical="center" wrapText="1"/>
    </xf>
    <xf numFmtId="0" fontId="4" fillId="3" borderId="0" xfId="4" applyFont="1" applyFill="1" applyAlignment="1">
      <alignment horizontal="center" vertical="center"/>
    </xf>
    <xf numFmtId="41" fontId="4" fillId="3" borderId="0" xfId="3" applyFont="1" applyFill="1" applyBorder="1" applyAlignment="1" applyProtection="1">
      <alignment horizontal="right" vertical="center"/>
    </xf>
    <xf numFmtId="0" fontId="10" fillId="3" borderId="0" xfId="4" applyFont="1" applyFill="1" applyAlignment="1">
      <alignment horizontal="center" vertical="center" wrapText="1"/>
    </xf>
    <xf numFmtId="41" fontId="15" fillId="3" borderId="0" xfId="4" applyNumberFormat="1" applyFont="1" applyFill="1" applyAlignment="1">
      <alignment horizontal="center" vertical="center" wrapText="1"/>
    </xf>
    <xf numFmtId="0" fontId="3" fillId="3" borderId="0" xfId="4" applyFont="1" applyFill="1" applyAlignment="1">
      <alignment horizontal="center" vertical="center" wrapText="1"/>
    </xf>
    <xf numFmtId="0" fontId="16" fillId="0" borderId="0" xfId="1" applyFont="1">
      <alignment vertical="center"/>
    </xf>
    <xf numFmtId="0" fontId="18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41" fontId="9" fillId="3" borderId="0" xfId="3" applyFont="1" applyFill="1" applyBorder="1" applyAlignment="1" applyProtection="1">
      <alignment horizontal="right" vertical="center"/>
    </xf>
    <xf numFmtId="41" fontId="20" fillId="3" borderId="0" xfId="3" applyFont="1" applyFill="1" applyBorder="1" applyAlignment="1" applyProtection="1">
      <alignment horizontal="right" vertical="center"/>
    </xf>
    <xf numFmtId="0" fontId="20" fillId="0" borderId="5" xfId="4" applyFont="1" applyBorder="1" applyAlignment="1">
      <alignment horizontal="center" vertical="center"/>
    </xf>
    <xf numFmtId="41" fontId="20" fillId="0" borderId="5" xfId="3" applyFont="1" applyFill="1" applyBorder="1" applyAlignment="1" applyProtection="1">
      <alignment horizontal="right" vertical="center"/>
    </xf>
    <xf numFmtId="41" fontId="20" fillId="0" borderId="14" xfId="3" applyFont="1" applyFill="1" applyBorder="1" applyAlignment="1" applyProtection="1">
      <alignment horizontal="right" vertical="center"/>
    </xf>
    <xf numFmtId="0" fontId="20" fillId="0" borderId="9" xfId="4" applyFont="1" applyBorder="1" applyAlignment="1">
      <alignment horizontal="center" vertical="center"/>
    </xf>
    <xf numFmtId="41" fontId="20" fillId="0" borderId="9" xfId="3" applyFont="1" applyFill="1" applyBorder="1" applyAlignment="1" applyProtection="1">
      <alignment horizontal="right" vertical="center"/>
    </xf>
    <xf numFmtId="41" fontId="20" fillId="0" borderId="43" xfId="3" applyFont="1" applyFill="1" applyBorder="1" applyAlignment="1" applyProtection="1">
      <alignment vertical="center"/>
    </xf>
    <xf numFmtId="41" fontId="20" fillId="3" borderId="0" xfId="3" applyFont="1" applyFill="1" applyBorder="1" applyAlignment="1" applyProtection="1">
      <alignment vertical="center"/>
    </xf>
    <xf numFmtId="0" fontId="20" fillId="0" borderId="8" xfId="4" applyFont="1" applyBorder="1" applyAlignment="1">
      <alignment horizontal="center" vertical="center"/>
    </xf>
    <xf numFmtId="41" fontId="20" fillId="0" borderId="8" xfId="3" applyFont="1" applyFill="1" applyBorder="1" applyAlignment="1" applyProtection="1">
      <alignment horizontal="right" vertical="center"/>
    </xf>
    <xf numFmtId="41" fontId="20" fillId="0" borderId="15" xfId="3" applyFont="1" applyFill="1" applyBorder="1" applyAlignment="1" applyProtection="1">
      <alignment horizontal="right" vertical="center"/>
    </xf>
    <xf numFmtId="41" fontId="20" fillId="0" borderId="14" xfId="3" applyFont="1" applyFill="1" applyBorder="1" applyAlignment="1" applyProtection="1">
      <alignment vertical="center"/>
    </xf>
    <xf numFmtId="0" fontId="20" fillId="4" borderId="8" xfId="4" applyFont="1" applyFill="1" applyBorder="1" applyAlignment="1">
      <alignment horizontal="center" vertical="center"/>
    </xf>
    <xf numFmtId="41" fontId="20" fillId="0" borderId="7" xfId="3" applyFont="1" applyFill="1" applyBorder="1" applyAlignment="1" applyProtection="1">
      <alignment horizontal="right" vertical="center"/>
    </xf>
    <xf numFmtId="41" fontId="20" fillId="0" borderId="44" xfId="3" applyFont="1" applyFill="1" applyBorder="1" applyAlignment="1" applyProtection="1">
      <alignment horizontal="right" vertical="center"/>
    </xf>
    <xf numFmtId="41" fontId="20" fillId="0" borderId="3" xfId="3" applyFont="1" applyFill="1" applyBorder="1" applyAlignment="1" applyProtection="1">
      <alignment horizontal="right" vertical="center"/>
    </xf>
    <xf numFmtId="41" fontId="20" fillId="0" borderId="13" xfId="3" applyFont="1" applyFill="1" applyBorder="1" applyAlignment="1" applyProtection="1">
      <alignment horizontal="right" vertical="center"/>
    </xf>
    <xf numFmtId="0" fontId="20" fillId="0" borderId="3" xfId="4" applyFont="1" applyBorder="1" applyAlignment="1">
      <alignment horizontal="center" vertical="center"/>
    </xf>
    <xf numFmtId="41" fontId="20" fillId="0" borderId="3" xfId="3" applyFont="1" applyFill="1" applyBorder="1" applyAlignment="1" applyProtection="1">
      <alignment vertical="center"/>
    </xf>
    <xf numFmtId="41" fontId="20" fillId="0" borderId="13" xfId="3" applyFont="1" applyFill="1" applyBorder="1" applyAlignment="1" applyProtection="1">
      <alignment vertical="center"/>
    </xf>
    <xf numFmtId="0" fontId="20" fillId="4" borderId="22" xfId="4" applyFont="1" applyFill="1" applyBorder="1" applyAlignment="1">
      <alignment horizontal="center" vertical="center"/>
    </xf>
    <xf numFmtId="41" fontId="20" fillId="0" borderId="54" xfId="3" applyFont="1" applyFill="1" applyBorder="1" applyAlignment="1" applyProtection="1">
      <alignment horizontal="right" vertical="center"/>
    </xf>
    <xf numFmtId="41" fontId="20" fillId="0" borderId="53" xfId="3" applyFont="1" applyFill="1" applyBorder="1" applyAlignment="1" applyProtection="1">
      <alignment horizontal="right" vertical="center"/>
    </xf>
    <xf numFmtId="41" fontId="20" fillId="0" borderId="5" xfId="3" applyFont="1" applyFill="1" applyBorder="1" applyAlignment="1" applyProtection="1">
      <alignment vertical="center"/>
    </xf>
    <xf numFmtId="41" fontId="20" fillId="0" borderId="8" xfId="3" applyFont="1" applyFill="1" applyBorder="1" applyAlignment="1" applyProtection="1">
      <alignment vertical="center"/>
    </xf>
    <xf numFmtId="41" fontId="20" fillId="0" borderId="43" xfId="3" applyFont="1" applyFill="1" applyBorder="1" applyAlignment="1" applyProtection="1">
      <alignment horizontal="right" vertical="center"/>
    </xf>
    <xf numFmtId="41" fontId="21" fillId="0" borderId="14" xfId="3" applyFont="1" applyFill="1" applyBorder="1" applyAlignment="1" applyProtection="1">
      <alignment horizontal="right" vertical="center"/>
    </xf>
    <xf numFmtId="41" fontId="21" fillId="0" borderId="43" xfId="3" applyFont="1" applyFill="1" applyBorder="1" applyAlignment="1" applyProtection="1">
      <alignment horizontal="right" vertical="center"/>
    </xf>
    <xf numFmtId="41" fontId="21" fillId="0" borderId="15" xfId="3" applyFont="1" applyFill="1" applyBorder="1" applyAlignment="1" applyProtection="1">
      <alignment horizontal="right" vertical="center"/>
    </xf>
    <xf numFmtId="0" fontId="20" fillId="4" borderId="56" xfId="4" applyFont="1" applyFill="1" applyBorder="1" applyAlignment="1">
      <alignment horizontal="center" vertical="center"/>
    </xf>
    <xf numFmtId="41" fontId="20" fillId="4" borderId="56" xfId="3" applyFont="1" applyFill="1" applyBorder="1" applyAlignment="1" applyProtection="1">
      <alignment horizontal="right" vertical="center"/>
    </xf>
    <xf numFmtId="0" fontId="20" fillId="4" borderId="5" xfId="4" applyFont="1" applyFill="1" applyBorder="1" applyAlignment="1">
      <alignment horizontal="center" vertical="center"/>
    </xf>
    <xf numFmtId="41" fontId="20" fillId="4" borderId="5" xfId="3" applyFont="1" applyFill="1" applyBorder="1" applyAlignment="1" applyProtection="1">
      <alignment horizontal="right" vertical="center"/>
    </xf>
    <xf numFmtId="41" fontId="20" fillId="4" borderId="8" xfId="3" applyFont="1" applyFill="1" applyBorder="1" applyAlignment="1" applyProtection="1">
      <alignment horizontal="right" vertical="center"/>
    </xf>
    <xf numFmtId="0" fontId="20" fillId="4" borderId="59" xfId="4" applyFont="1" applyFill="1" applyBorder="1" applyAlignment="1">
      <alignment horizontal="center" vertical="center"/>
    </xf>
    <xf numFmtId="41" fontId="20" fillId="4" borderId="8" xfId="4" applyNumberFormat="1" applyFont="1" applyFill="1" applyBorder="1" applyAlignment="1">
      <alignment horizontal="center" vertical="center"/>
    </xf>
    <xf numFmtId="41" fontId="20" fillId="0" borderId="35" xfId="3" applyFont="1" applyFill="1" applyBorder="1" applyAlignment="1" applyProtection="1">
      <alignment horizontal="right" vertical="center"/>
    </xf>
    <xf numFmtId="41" fontId="21" fillId="3" borderId="0" xfId="3" applyFont="1" applyFill="1" applyBorder="1" applyAlignment="1" applyProtection="1">
      <alignment horizontal="right" vertical="center"/>
    </xf>
    <xf numFmtId="41" fontId="20" fillId="0" borderId="10" xfId="3" applyFont="1" applyFill="1" applyBorder="1" applyAlignment="1" applyProtection="1">
      <alignment horizontal="right" vertical="center"/>
    </xf>
    <xf numFmtId="41" fontId="20" fillId="0" borderId="11" xfId="3" applyFont="1" applyFill="1" applyBorder="1" applyAlignment="1" applyProtection="1">
      <alignment horizontal="right" vertical="center"/>
    </xf>
    <xf numFmtId="41" fontId="20" fillId="0" borderId="19" xfId="3" applyFont="1" applyFill="1" applyBorder="1" applyAlignment="1" applyProtection="1">
      <alignment horizontal="right" vertical="center"/>
    </xf>
    <xf numFmtId="0" fontId="20" fillId="8" borderId="6" xfId="4" applyFont="1" applyFill="1" applyBorder="1" applyAlignment="1">
      <alignment horizontal="center" vertical="center"/>
    </xf>
    <xf numFmtId="41" fontId="20" fillId="8" borderId="16" xfId="3" applyFont="1" applyFill="1" applyBorder="1" applyAlignment="1" applyProtection="1">
      <alignment horizontal="right" vertical="center"/>
    </xf>
    <xf numFmtId="41" fontId="20" fillId="8" borderId="17" xfId="3" applyFont="1" applyFill="1" applyBorder="1" applyAlignment="1" applyProtection="1">
      <alignment horizontal="right" vertical="center"/>
    </xf>
    <xf numFmtId="0" fontId="20" fillId="5" borderId="6" xfId="4" applyFont="1" applyFill="1" applyBorder="1" applyAlignment="1">
      <alignment horizontal="center" vertical="center"/>
    </xf>
    <xf numFmtId="41" fontId="20" fillId="5" borderId="6" xfId="3" applyFont="1" applyFill="1" applyBorder="1" applyAlignment="1" applyProtection="1">
      <alignment horizontal="right" vertical="center"/>
    </xf>
    <xf numFmtId="41" fontId="20" fillId="5" borderId="17" xfId="3" applyFont="1" applyFill="1" applyBorder="1" applyAlignment="1" applyProtection="1">
      <alignment horizontal="right" vertical="center"/>
    </xf>
    <xf numFmtId="41" fontId="20" fillId="5" borderId="16" xfId="3" applyFont="1" applyFill="1" applyBorder="1" applyAlignment="1" applyProtection="1">
      <alignment horizontal="right" vertical="center"/>
    </xf>
    <xf numFmtId="0" fontId="23" fillId="8" borderId="6" xfId="4" applyFont="1" applyFill="1" applyBorder="1" applyAlignment="1">
      <alignment horizontal="center" vertical="center"/>
    </xf>
    <xf numFmtId="41" fontId="23" fillId="8" borderId="16" xfId="3" applyFont="1" applyFill="1" applyBorder="1" applyAlignment="1" applyProtection="1">
      <alignment horizontal="right" vertical="center"/>
    </xf>
    <xf numFmtId="41" fontId="23" fillId="8" borderId="17" xfId="3" applyFont="1" applyFill="1" applyBorder="1" applyAlignment="1" applyProtection="1">
      <alignment horizontal="right" vertical="center"/>
    </xf>
    <xf numFmtId="0" fontId="20" fillId="5" borderId="42" xfId="4" applyFont="1" applyFill="1" applyBorder="1" applyAlignment="1">
      <alignment horizontal="center" vertical="center"/>
    </xf>
    <xf numFmtId="41" fontId="20" fillId="5" borderId="42" xfId="6" applyFont="1" applyFill="1" applyBorder="1" applyAlignment="1" applyProtection="1">
      <alignment horizontal="right" vertical="center"/>
    </xf>
    <xf numFmtId="41" fontId="20" fillId="5" borderId="47" xfId="3" applyFont="1" applyFill="1" applyBorder="1" applyAlignment="1" applyProtection="1">
      <alignment horizontal="right" vertical="center"/>
    </xf>
    <xf numFmtId="41" fontId="20" fillId="5" borderId="58" xfId="3" applyFont="1" applyFill="1" applyBorder="1" applyAlignment="1" applyProtection="1">
      <alignment horizontal="right" vertical="center"/>
    </xf>
    <xf numFmtId="41" fontId="20" fillId="8" borderId="18" xfId="3" applyFont="1" applyFill="1" applyBorder="1" applyAlignment="1" applyProtection="1">
      <alignment horizontal="right" vertical="center"/>
    </xf>
    <xf numFmtId="0" fontId="20" fillId="8" borderId="20" xfId="4" applyFont="1" applyFill="1" applyBorder="1" applyAlignment="1">
      <alignment horizontal="center" vertical="center"/>
    </xf>
    <xf numFmtId="41" fontId="20" fillId="8" borderId="21" xfId="3" applyFont="1" applyFill="1" applyBorder="1" applyAlignment="1" applyProtection="1">
      <alignment horizontal="right" vertical="center"/>
    </xf>
    <xf numFmtId="41" fontId="20" fillId="8" borderId="60" xfId="3" applyFont="1" applyFill="1" applyBorder="1" applyAlignment="1" applyProtection="1">
      <alignment horizontal="right" vertical="center"/>
    </xf>
    <xf numFmtId="41" fontId="23" fillId="3" borderId="28" xfId="6" applyFont="1" applyFill="1" applyBorder="1" applyAlignment="1">
      <alignment horizontal="center" vertical="center"/>
    </xf>
    <xf numFmtId="41" fontId="23" fillId="3" borderId="29" xfId="6" applyFont="1" applyFill="1" applyBorder="1" applyAlignment="1">
      <alignment horizontal="center" vertical="center"/>
    </xf>
    <xf numFmtId="41" fontId="23" fillId="3" borderId="30" xfId="6" applyFont="1" applyFill="1" applyBorder="1" applyAlignment="1">
      <alignment horizontal="center" vertical="center"/>
    </xf>
    <xf numFmtId="41" fontId="23" fillId="3" borderId="31" xfId="6" applyFont="1" applyFill="1" applyBorder="1" applyAlignment="1">
      <alignment horizontal="center" vertical="center"/>
    </xf>
    <xf numFmtId="41" fontId="23" fillId="3" borderId="32" xfId="6" applyFont="1" applyFill="1" applyBorder="1" applyAlignment="1">
      <alignment horizontal="center" vertical="center"/>
    </xf>
    <xf numFmtId="41" fontId="23" fillId="3" borderId="33" xfId="6" applyFont="1" applyFill="1" applyBorder="1" applyAlignment="1">
      <alignment horizontal="center" vertical="center"/>
    </xf>
    <xf numFmtId="41" fontId="23" fillId="3" borderId="34" xfId="6" applyFont="1" applyFill="1" applyBorder="1" applyAlignment="1">
      <alignment horizontal="center" vertical="center"/>
    </xf>
    <xf numFmtId="41" fontId="23" fillId="3" borderId="0" xfId="6" applyFont="1" applyFill="1" applyAlignment="1">
      <alignment horizontal="center" vertical="center"/>
    </xf>
    <xf numFmtId="41" fontId="23" fillId="3" borderId="26" xfId="6" applyFont="1" applyFill="1" applyBorder="1" applyAlignment="1">
      <alignment horizontal="center" vertical="center"/>
    </xf>
    <xf numFmtId="41" fontId="23" fillId="3" borderId="36" xfId="6" applyFont="1" applyFill="1" applyBorder="1" applyAlignment="1">
      <alignment horizontal="center" vertical="center"/>
    </xf>
    <xf numFmtId="41" fontId="23" fillId="3" borderId="27" xfId="6" applyFont="1" applyFill="1" applyBorder="1" applyAlignment="1">
      <alignment horizontal="center" vertical="center"/>
    </xf>
    <xf numFmtId="41" fontId="23" fillId="3" borderId="37" xfId="6" applyFont="1" applyFill="1" applyBorder="1" applyAlignment="1">
      <alignment horizontal="center" vertical="center"/>
    </xf>
    <xf numFmtId="0" fontId="20" fillId="8" borderId="64" xfId="4" applyFont="1" applyFill="1" applyBorder="1" applyAlignment="1">
      <alignment horizontal="center" vertical="center"/>
    </xf>
    <xf numFmtId="41" fontId="20" fillId="3" borderId="64" xfId="3" applyFont="1" applyFill="1" applyBorder="1" applyAlignment="1" applyProtection="1">
      <alignment horizontal="right" vertical="center"/>
    </xf>
    <xf numFmtId="41" fontId="20" fillId="3" borderId="65" xfId="3" applyFont="1" applyFill="1" applyBorder="1" applyAlignment="1" applyProtection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25" fillId="6" borderId="66" xfId="4" applyFont="1" applyFill="1" applyBorder="1" applyAlignment="1">
      <alignment horizontal="center" vertical="center" wrapText="1"/>
    </xf>
    <xf numFmtId="0" fontId="25" fillId="6" borderId="67" xfId="4" applyFont="1" applyFill="1" applyBorder="1" applyAlignment="1">
      <alignment horizontal="center" vertical="center"/>
    </xf>
    <xf numFmtId="0" fontId="25" fillId="6" borderId="67" xfId="5" applyFont="1" applyFill="1" applyBorder="1" applyAlignment="1" applyProtection="1">
      <alignment horizontal="center" vertical="center"/>
    </xf>
    <xf numFmtId="0" fontId="25" fillId="6" borderId="68" xfId="5" applyFont="1" applyFill="1" applyBorder="1" applyAlignment="1" applyProtection="1">
      <alignment horizontal="center" vertical="center"/>
    </xf>
    <xf numFmtId="0" fontId="25" fillId="6" borderId="68" xfId="4" applyFont="1" applyFill="1" applyBorder="1" applyAlignment="1">
      <alignment horizontal="center" vertical="center"/>
    </xf>
    <xf numFmtId="0" fontId="25" fillId="6" borderId="66" xfId="4" applyFont="1" applyFill="1" applyBorder="1" applyAlignment="1">
      <alignment horizontal="center" vertical="center"/>
    </xf>
    <xf numFmtId="41" fontId="23" fillId="3" borderId="15" xfId="6" applyFont="1" applyFill="1" applyBorder="1" applyAlignment="1">
      <alignment horizontal="center" vertical="center"/>
    </xf>
    <xf numFmtId="41" fontId="23" fillId="3" borderId="14" xfId="6" applyFont="1" applyFill="1" applyBorder="1" applyAlignment="1">
      <alignment horizontal="center" vertical="center"/>
    </xf>
    <xf numFmtId="41" fontId="23" fillId="3" borderId="44" xfId="6" applyFont="1" applyFill="1" applyBorder="1" applyAlignment="1">
      <alignment horizontal="center" vertical="center"/>
    </xf>
    <xf numFmtId="0" fontId="25" fillId="6" borderId="72" xfId="4" applyFont="1" applyFill="1" applyBorder="1" applyAlignment="1">
      <alignment horizontal="center" vertical="center"/>
    </xf>
    <xf numFmtId="0" fontId="25" fillId="6" borderId="73" xfId="4" applyFont="1" applyFill="1" applyBorder="1" applyAlignment="1">
      <alignment horizontal="center" vertical="center"/>
    </xf>
    <xf numFmtId="0" fontId="25" fillId="6" borderId="74" xfId="4" applyFont="1" applyFill="1" applyBorder="1" applyAlignment="1">
      <alignment horizontal="center" vertical="center"/>
    </xf>
    <xf numFmtId="41" fontId="23" fillId="3" borderId="43" xfId="6" applyFont="1" applyFill="1" applyBorder="1" applyAlignment="1">
      <alignment horizontal="center" vertical="center"/>
    </xf>
    <xf numFmtId="41" fontId="23" fillId="8" borderId="23" xfId="6" applyFont="1" applyFill="1" applyBorder="1" applyAlignment="1">
      <alignment horizontal="center" vertical="center"/>
    </xf>
    <xf numFmtId="41" fontId="23" fillId="8" borderId="24" xfId="6" applyFont="1" applyFill="1" applyBorder="1" applyAlignment="1">
      <alignment horizontal="center" vertical="center"/>
    </xf>
    <xf numFmtId="41" fontId="23" fillId="8" borderId="25" xfId="6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41" fontId="23" fillId="7" borderId="76" xfId="6" applyFont="1" applyFill="1" applyBorder="1" applyAlignment="1">
      <alignment horizontal="center" vertical="center"/>
    </xf>
    <xf numFmtId="41" fontId="23" fillId="7" borderId="77" xfId="6" applyFont="1" applyFill="1" applyBorder="1" applyAlignment="1">
      <alignment horizontal="center" vertical="center"/>
    </xf>
    <xf numFmtId="41" fontId="23" fillId="7" borderId="78" xfId="6" applyFont="1" applyFill="1" applyBorder="1" applyAlignment="1">
      <alignment horizontal="center" vertical="center"/>
    </xf>
    <xf numFmtId="41" fontId="23" fillId="8" borderId="17" xfId="6" applyFont="1" applyFill="1" applyBorder="1" applyAlignment="1">
      <alignment horizontal="center" vertical="center"/>
    </xf>
    <xf numFmtId="41" fontId="23" fillId="8" borderId="80" xfId="6" applyFont="1" applyFill="1" applyBorder="1" applyAlignment="1">
      <alignment horizontal="center" vertical="center"/>
    </xf>
    <xf numFmtId="41" fontId="23" fillId="8" borderId="81" xfId="6" applyFont="1" applyFill="1" applyBorder="1" applyAlignment="1">
      <alignment horizontal="center" vertical="center"/>
    </xf>
    <xf numFmtId="41" fontId="23" fillId="8" borderId="82" xfId="6" applyFont="1" applyFill="1" applyBorder="1" applyAlignment="1">
      <alignment horizontal="center" vertical="center"/>
    </xf>
    <xf numFmtId="41" fontId="23" fillId="8" borderId="49" xfId="6" applyFont="1" applyFill="1" applyBorder="1" applyAlignment="1">
      <alignment horizontal="center" vertical="center"/>
    </xf>
    <xf numFmtId="0" fontId="22" fillId="6" borderId="46" xfId="4" applyFont="1" applyFill="1" applyBorder="1" applyAlignment="1">
      <alignment horizontal="center" vertical="center" wrapText="1"/>
    </xf>
    <xf numFmtId="0" fontId="25" fillId="3" borderId="0" xfId="5" applyFont="1" applyFill="1" applyBorder="1" applyAlignment="1" applyProtection="1">
      <alignment horizontal="center" vertical="center"/>
    </xf>
    <xf numFmtId="41" fontId="20" fillId="3" borderId="57" xfId="3" applyFont="1" applyFill="1" applyBorder="1" applyAlignment="1" applyProtection="1">
      <alignment horizontal="right" vertical="center"/>
    </xf>
    <xf numFmtId="41" fontId="20" fillId="3" borderId="14" xfId="3" applyFont="1" applyFill="1" applyBorder="1" applyAlignment="1" applyProtection="1">
      <alignment horizontal="center" vertical="center"/>
    </xf>
    <xf numFmtId="41" fontId="20" fillId="3" borderId="14" xfId="3" applyFont="1" applyFill="1" applyBorder="1" applyAlignment="1" applyProtection="1">
      <alignment horizontal="right" vertical="center"/>
    </xf>
    <xf numFmtId="41" fontId="20" fillId="3" borderId="15" xfId="3" applyFont="1" applyFill="1" applyBorder="1" applyAlignment="1" applyProtection="1">
      <alignment horizontal="right" vertical="center"/>
    </xf>
    <xf numFmtId="0" fontId="20" fillId="5" borderId="20" xfId="4" applyFont="1" applyFill="1" applyBorder="1" applyAlignment="1">
      <alignment horizontal="center" vertical="center"/>
    </xf>
    <xf numFmtId="41" fontId="20" fillId="5" borderId="21" xfId="3" applyFont="1" applyFill="1" applyBorder="1" applyAlignment="1" applyProtection="1">
      <alignment horizontal="right" vertical="center"/>
    </xf>
    <xf numFmtId="41" fontId="20" fillId="5" borderId="49" xfId="3" applyFont="1" applyFill="1" applyBorder="1" applyAlignment="1" applyProtection="1">
      <alignment horizontal="right" vertical="center"/>
    </xf>
    <xf numFmtId="41" fontId="23" fillId="3" borderId="86" xfId="6" applyFont="1" applyFill="1" applyBorder="1" applyAlignment="1">
      <alignment horizontal="center" vertical="center"/>
    </xf>
    <xf numFmtId="41" fontId="23" fillId="3" borderId="87" xfId="6" applyFont="1" applyFill="1" applyBorder="1" applyAlignment="1">
      <alignment horizontal="center" vertical="center"/>
    </xf>
    <xf numFmtId="41" fontId="23" fillId="3" borderId="88" xfId="6" applyFont="1" applyFill="1" applyBorder="1" applyAlignment="1">
      <alignment horizontal="center" vertical="center"/>
    </xf>
    <xf numFmtId="41" fontId="23" fillId="3" borderId="55" xfId="6" applyFont="1" applyFill="1" applyBorder="1" applyAlignment="1">
      <alignment horizontal="center" vertical="center"/>
    </xf>
    <xf numFmtId="0" fontId="31" fillId="8" borderId="6" xfId="4" applyFont="1" applyFill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31" fillId="8" borderId="79" xfId="4" applyFont="1" applyFill="1" applyBorder="1" applyAlignment="1">
      <alignment horizontal="center" vertical="center"/>
    </xf>
    <xf numFmtId="0" fontId="23" fillId="3" borderId="0" xfId="1" applyFont="1" applyFill="1">
      <alignment vertical="center"/>
    </xf>
    <xf numFmtId="0" fontId="23" fillId="0" borderId="0" xfId="1" applyFont="1">
      <alignment vertical="center"/>
    </xf>
    <xf numFmtId="0" fontId="32" fillId="0" borderId="0" xfId="1" applyFont="1">
      <alignment vertical="center"/>
    </xf>
    <xf numFmtId="0" fontId="33" fillId="0" borderId="0" xfId="1" applyFont="1">
      <alignment vertical="center"/>
    </xf>
    <xf numFmtId="0" fontId="34" fillId="0" borderId="0" xfId="1" applyFont="1">
      <alignment vertical="center"/>
    </xf>
    <xf numFmtId="0" fontId="35" fillId="3" borderId="0" xfId="4" applyFont="1" applyFill="1" applyAlignment="1">
      <alignment horizontal="center" vertical="center" wrapText="1"/>
    </xf>
    <xf numFmtId="0" fontId="36" fillId="3" borderId="0" xfId="4" applyFont="1" applyFill="1" applyAlignment="1">
      <alignment horizontal="center" vertical="center"/>
    </xf>
    <xf numFmtId="41" fontId="36" fillId="3" borderId="0" xfId="3" applyFont="1" applyFill="1" applyBorder="1" applyAlignment="1" applyProtection="1">
      <alignment horizontal="right" vertical="center"/>
    </xf>
    <xf numFmtId="0" fontId="27" fillId="0" borderId="0" xfId="1" applyFont="1">
      <alignment vertical="center"/>
    </xf>
    <xf numFmtId="0" fontId="23" fillId="3" borderId="91" xfId="0" applyFont="1" applyFill="1" applyBorder="1">
      <alignment vertical="center"/>
    </xf>
    <xf numFmtId="0" fontId="23" fillId="3" borderId="29" xfId="0" applyFont="1" applyFill="1" applyBorder="1" applyAlignment="1">
      <alignment horizontal="left" vertical="center" indent="1"/>
    </xf>
    <xf numFmtId="0" fontId="23" fillId="3" borderId="33" xfId="0" applyFont="1" applyFill="1" applyBorder="1" applyAlignment="1">
      <alignment horizontal="left" vertical="center" indent="1"/>
    </xf>
    <xf numFmtId="0" fontId="23" fillId="3" borderId="93" xfId="0" applyFont="1" applyFill="1" applyBorder="1">
      <alignment vertical="center"/>
    </xf>
    <xf numFmtId="0" fontId="23" fillId="6" borderId="96" xfId="0" applyFont="1" applyFill="1" applyBorder="1" applyAlignment="1">
      <alignment horizontal="center" vertical="center"/>
    </xf>
    <xf numFmtId="0" fontId="23" fillId="6" borderId="97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left" vertical="center" indent="1"/>
    </xf>
    <xf numFmtId="0" fontId="23" fillId="3" borderId="99" xfId="0" applyFont="1" applyFill="1" applyBorder="1">
      <alignment vertical="center"/>
    </xf>
    <xf numFmtId="0" fontId="23" fillId="3" borderId="102" xfId="0" applyFont="1" applyFill="1" applyBorder="1" applyAlignment="1">
      <alignment horizontal="left" vertical="center" indent="1"/>
    </xf>
    <xf numFmtId="0" fontId="23" fillId="3" borderId="103" xfId="0" applyFont="1" applyFill="1" applyBorder="1">
      <alignment vertical="center"/>
    </xf>
    <xf numFmtId="0" fontId="23" fillId="6" borderId="109" xfId="1" applyFont="1" applyFill="1" applyBorder="1">
      <alignment vertical="center"/>
    </xf>
    <xf numFmtId="41" fontId="23" fillId="3" borderId="102" xfId="6" applyFont="1" applyFill="1" applyBorder="1" applyAlignment="1">
      <alignment horizontal="center" vertical="center"/>
    </xf>
    <xf numFmtId="41" fontId="23" fillId="6" borderId="108" xfId="6" applyFont="1" applyFill="1" applyBorder="1" applyProtection="1">
      <alignment vertical="center"/>
    </xf>
    <xf numFmtId="0" fontId="23" fillId="9" borderId="29" xfId="0" applyFont="1" applyFill="1" applyBorder="1" applyAlignment="1">
      <alignment horizontal="left" vertical="center" indent="1"/>
    </xf>
    <xf numFmtId="41" fontId="23" fillId="9" borderId="29" xfId="6" applyFont="1" applyFill="1" applyBorder="1" applyAlignment="1">
      <alignment horizontal="center" vertical="center"/>
    </xf>
    <xf numFmtId="0" fontId="23" fillId="9" borderId="91" xfId="0" applyFont="1" applyFill="1" applyBorder="1">
      <alignment vertical="center"/>
    </xf>
    <xf numFmtId="0" fontId="23" fillId="6" borderId="105" xfId="0" applyFont="1" applyFill="1" applyBorder="1" applyAlignment="1">
      <alignment horizontal="left" vertical="center" indent="1"/>
    </xf>
    <xf numFmtId="41" fontId="23" fillId="6" borderId="105" xfId="6" applyFont="1" applyFill="1" applyBorder="1" applyAlignment="1">
      <alignment horizontal="center" vertical="center"/>
    </xf>
    <xf numFmtId="0" fontId="23" fillId="6" borderId="106" xfId="0" applyFont="1" applyFill="1" applyBorder="1">
      <alignment vertical="center"/>
    </xf>
    <xf numFmtId="0" fontId="23" fillId="6" borderId="36" xfId="0" applyFont="1" applyFill="1" applyBorder="1" applyAlignment="1">
      <alignment horizontal="left" vertical="center" indent="1"/>
    </xf>
    <xf numFmtId="41" fontId="23" fillId="6" borderId="36" xfId="6" applyFont="1" applyFill="1" applyBorder="1" applyAlignment="1">
      <alignment horizontal="center" vertical="center"/>
    </xf>
    <xf numFmtId="0" fontId="23" fillId="6" borderId="99" xfId="0" applyFont="1" applyFill="1" applyBorder="1">
      <alignment vertical="center"/>
    </xf>
    <xf numFmtId="41" fontId="23" fillId="8" borderId="102" xfId="6" applyFont="1" applyFill="1" applyBorder="1" applyAlignment="1">
      <alignment horizontal="center" vertical="center"/>
    </xf>
    <xf numFmtId="41" fontId="23" fillId="8" borderId="29" xfId="6" applyFont="1" applyFill="1" applyBorder="1" applyAlignment="1">
      <alignment horizontal="center" vertical="center"/>
    </xf>
    <xf numFmtId="41" fontId="23" fillId="8" borderId="33" xfId="6" applyFont="1" applyFill="1" applyBorder="1" applyAlignment="1">
      <alignment horizontal="center" vertical="center"/>
    </xf>
    <xf numFmtId="41" fontId="23" fillId="8" borderId="36" xfId="6" applyFont="1" applyFill="1" applyBorder="1" applyAlignment="1">
      <alignment horizontal="center" vertical="center"/>
    </xf>
    <xf numFmtId="0" fontId="22" fillId="6" borderId="40" xfId="4" applyFont="1" applyFill="1" applyBorder="1" applyAlignment="1">
      <alignment horizontal="center" vertical="center" wrapText="1"/>
    </xf>
    <xf numFmtId="0" fontId="22" fillId="6" borderId="12" xfId="4" applyFont="1" applyFill="1" applyBorder="1" applyAlignment="1">
      <alignment horizontal="center" vertical="center" wrapText="1"/>
    </xf>
    <xf numFmtId="0" fontId="23" fillId="6" borderId="38" xfId="4" applyFont="1" applyFill="1" applyBorder="1" applyAlignment="1">
      <alignment horizontal="center" vertical="center" wrapText="1"/>
    </xf>
    <xf numFmtId="0" fontId="23" fillId="6" borderId="39" xfId="4" applyFont="1" applyFill="1" applyBorder="1" applyAlignment="1">
      <alignment horizontal="center" vertical="center" wrapText="1"/>
    </xf>
    <xf numFmtId="0" fontId="23" fillId="6" borderId="48" xfId="4" applyFont="1" applyFill="1" applyBorder="1" applyAlignment="1">
      <alignment horizontal="center" vertical="center" wrapText="1"/>
    </xf>
    <xf numFmtId="0" fontId="23" fillId="10" borderId="45" xfId="4" applyFont="1" applyFill="1" applyBorder="1" applyAlignment="1">
      <alignment horizontal="center" vertical="center" wrapText="1"/>
    </xf>
    <xf numFmtId="0" fontId="23" fillId="10" borderId="39" xfId="4" applyFont="1" applyFill="1" applyBorder="1" applyAlignment="1">
      <alignment horizontal="center" vertical="center" wrapText="1"/>
    </xf>
    <xf numFmtId="0" fontId="23" fillId="10" borderId="46" xfId="4" applyFont="1" applyFill="1" applyBorder="1" applyAlignment="1">
      <alignment horizontal="center" vertical="center" wrapText="1"/>
    </xf>
    <xf numFmtId="41" fontId="26" fillId="0" borderId="112" xfId="4" applyNumberFormat="1" applyFont="1" applyBorder="1" applyAlignment="1">
      <alignment horizontal="center" vertical="center" wrapText="1"/>
    </xf>
    <xf numFmtId="41" fontId="26" fillId="0" borderId="118" xfId="4" applyNumberFormat="1" applyFont="1" applyBorder="1" applyAlignment="1">
      <alignment horizontal="center" vertical="center" wrapText="1"/>
    </xf>
    <xf numFmtId="41" fontId="26" fillId="0" borderId="85" xfId="4" applyNumberFormat="1" applyFont="1" applyBorder="1" applyAlignment="1">
      <alignment horizontal="center" vertical="center" wrapText="1"/>
    </xf>
    <xf numFmtId="41" fontId="26" fillId="0" borderId="52" xfId="4" applyNumberFormat="1" applyFont="1" applyBorder="1" applyAlignment="1">
      <alignment horizontal="center" vertical="center" wrapText="1"/>
    </xf>
    <xf numFmtId="0" fontId="37" fillId="2" borderId="119" xfId="4" applyFont="1" applyFill="1" applyBorder="1" applyAlignment="1">
      <alignment horizontal="center" vertical="center" wrapText="1"/>
    </xf>
    <xf numFmtId="0" fontId="37" fillId="2" borderId="111" xfId="4" applyFont="1" applyFill="1" applyBorder="1" applyAlignment="1">
      <alignment horizontal="center" vertical="center" wrapText="1"/>
    </xf>
    <xf numFmtId="0" fontId="37" fillId="2" borderId="50" xfId="4" applyFont="1" applyFill="1" applyBorder="1" applyAlignment="1">
      <alignment horizontal="center" vertical="center" wrapText="1"/>
    </xf>
    <xf numFmtId="0" fontId="37" fillId="2" borderId="71" xfId="4" applyFont="1" applyFill="1" applyBorder="1" applyAlignment="1">
      <alignment horizontal="center" vertical="center" wrapText="1"/>
    </xf>
    <xf numFmtId="0" fontId="37" fillId="2" borderId="89" xfId="4" applyFont="1" applyFill="1" applyBorder="1" applyAlignment="1">
      <alignment horizontal="center" vertical="center" wrapText="1"/>
    </xf>
    <xf numFmtId="0" fontId="37" fillId="2" borderId="114" xfId="4" applyFont="1" applyFill="1" applyBorder="1" applyAlignment="1">
      <alignment horizontal="center" vertical="center" wrapText="1"/>
    </xf>
    <xf numFmtId="0" fontId="37" fillId="2" borderId="115" xfId="4" applyFont="1" applyFill="1" applyBorder="1" applyAlignment="1">
      <alignment horizontal="center" vertical="center" wrapText="1"/>
    </xf>
    <xf numFmtId="41" fontId="26" fillId="0" borderId="113" xfId="4" applyNumberFormat="1" applyFont="1" applyBorder="1" applyAlignment="1">
      <alignment horizontal="center" vertical="center" wrapText="1"/>
    </xf>
    <xf numFmtId="41" fontId="26" fillId="0" borderId="116" xfId="4" applyNumberFormat="1" applyFont="1" applyBorder="1" applyAlignment="1">
      <alignment horizontal="center" vertical="center" wrapText="1"/>
    </xf>
    <xf numFmtId="41" fontId="26" fillId="0" borderId="117" xfId="4" applyNumberFormat="1" applyFont="1" applyBorder="1" applyAlignment="1">
      <alignment horizontal="center" vertical="center" wrapText="1"/>
    </xf>
    <xf numFmtId="0" fontId="23" fillId="6" borderId="40" xfId="4" applyFont="1" applyFill="1" applyBorder="1" applyAlignment="1">
      <alignment horizontal="center" vertical="center" wrapText="1"/>
    </xf>
    <xf numFmtId="0" fontId="23" fillId="10" borderId="48" xfId="4" applyFont="1" applyFill="1" applyBorder="1" applyAlignment="1">
      <alignment horizontal="center" vertical="center" wrapText="1"/>
    </xf>
    <xf numFmtId="0" fontId="22" fillId="6" borderId="41" xfId="4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22" fillId="6" borderId="45" xfId="4" applyFont="1" applyFill="1" applyBorder="1" applyAlignment="1">
      <alignment horizontal="center" vertical="center" wrapText="1"/>
    </xf>
    <xf numFmtId="0" fontId="22" fillId="6" borderId="39" xfId="4" applyFont="1" applyFill="1" applyBorder="1" applyAlignment="1">
      <alignment horizontal="center" vertical="center" wrapText="1"/>
    </xf>
    <xf numFmtId="0" fontId="22" fillId="6" borderId="46" xfId="4" applyFont="1" applyFill="1" applyBorder="1" applyAlignment="1">
      <alignment horizontal="center" vertical="center" wrapText="1"/>
    </xf>
    <xf numFmtId="0" fontId="22" fillId="6" borderId="38" xfId="4" applyFont="1" applyFill="1" applyBorder="1" applyAlignment="1">
      <alignment horizontal="center" vertical="center" wrapText="1"/>
    </xf>
    <xf numFmtId="0" fontId="24" fillId="2" borderId="69" xfId="4" applyFont="1" applyFill="1" applyBorder="1" applyAlignment="1">
      <alignment horizontal="center" vertical="center" wrapText="1"/>
    </xf>
    <xf numFmtId="0" fontId="24" fillId="2" borderId="61" xfId="4" applyFont="1" applyFill="1" applyBorder="1" applyAlignment="1">
      <alignment horizontal="center" vertical="center" wrapText="1"/>
    </xf>
    <xf numFmtId="0" fontId="24" fillId="2" borderId="70" xfId="4" applyFont="1" applyFill="1" applyBorder="1" applyAlignment="1">
      <alignment horizontal="center" vertical="center" wrapText="1"/>
    </xf>
    <xf numFmtId="0" fontId="24" fillId="2" borderId="0" xfId="4" applyFont="1" applyFill="1" applyAlignment="1">
      <alignment horizontal="center" vertical="center" wrapText="1"/>
    </xf>
    <xf numFmtId="0" fontId="24" fillId="2" borderId="50" xfId="4" applyFont="1" applyFill="1" applyBorder="1" applyAlignment="1">
      <alignment horizontal="center" vertical="center" wrapText="1"/>
    </xf>
    <xf numFmtId="0" fontId="24" fillId="2" borderId="51" xfId="4" applyFont="1" applyFill="1" applyBorder="1" applyAlignment="1">
      <alignment horizontal="center" vertical="center" wrapText="1"/>
    </xf>
    <xf numFmtId="176" fontId="26" fillId="0" borderId="69" xfId="4" applyNumberFormat="1" applyFont="1" applyBorder="1" applyAlignment="1">
      <alignment horizontal="center" vertical="center" wrapText="1"/>
    </xf>
    <xf numFmtId="176" fontId="26" fillId="0" borderId="83" xfId="4" applyNumberFormat="1" applyFont="1" applyBorder="1" applyAlignment="1">
      <alignment horizontal="center" vertical="center" wrapText="1"/>
    </xf>
    <xf numFmtId="176" fontId="26" fillId="0" borderId="70" xfId="4" applyNumberFormat="1" applyFont="1" applyBorder="1" applyAlignment="1">
      <alignment horizontal="center" vertical="center" wrapText="1"/>
    </xf>
    <xf numFmtId="176" fontId="26" fillId="0" borderId="84" xfId="4" applyNumberFormat="1" applyFont="1" applyBorder="1" applyAlignment="1">
      <alignment horizontal="center" vertical="center" wrapText="1"/>
    </xf>
    <xf numFmtId="176" fontId="26" fillId="0" borderId="50" xfId="4" applyNumberFormat="1" applyFont="1" applyBorder="1" applyAlignment="1">
      <alignment horizontal="center" vertical="center" wrapText="1"/>
    </xf>
    <xf numFmtId="176" fontId="26" fillId="0" borderId="52" xfId="4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23" fillId="7" borderId="50" xfId="0" applyFont="1" applyFill="1" applyBorder="1" applyAlignment="1">
      <alignment horizontal="center" vertical="center"/>
    </xf>
    <xf numFmtId="0" fontId="23" fillId="7" borderId="75" xfId="0" applyFont="1" applyFill="1" applyBorder="1" applyAlignment="1">
      <alignment horizontal="center" vertical="center"/>
    </xf>
    <xf numFmtId="41" fontId="26" fillId="0" borderId="69" xfId="4" applyNumberFormat="1" applyFont="1" applyBorder="1" applyAlignment="1">
      <alignment horizontal="center" vertical="center" wrapText="1"/>
    </xf>
    <xf numFmtId="41" fontId="26" fillId="0" borderId="83" xfId="4" applyNumberFormat="1" applyFont="1" applyBorder="1" applyAlignment="1">
      <alignment horizontal="center" vertical="center" wrapText="1"/>
    </xf>
    <xf numFmtId="41" fontId="26" fillId="0" borderId="70" xfId="4" applyNumberFormat="1" applyFont="1" applyBorder="1" applyAlignment="1">
      <alignment horizontal="center" vertical="center" wrapText="1"/>
    </xf>
    <xf numFmtId="41" fontId="26" fillId="0" borderId="84" xfId="4" applyNumberFormat="1" applyFont="1" applyBorder="1" applyAlignment="1">
      <alignment horizontal="center" vertical="center" wrapText="1"/>
    </xf>
    <xf numFmtId="41" fontId="26" fillId="0" borderId="50" xfId="4" applyNumberFormat="1" applyFont="1" applyBorder="1" applyAlignment="1">
      <alignment horizontal="center" vertical="center" wrapText="1"/>
    </xf>
    <xf numFmtId="0" fontId="23" fillId="6" borderId="45" xfId="0" applyFont="1" applyFill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/>
    </xf>
    <xf numFmtId="0" fontId="23" fillId="6" borderId="62" xfId="0" applyFont="1" applyFill="1" applyBorder="1" applyAlignment="1">
      <alignment horizontal="center" vertical="center"/>
    </xf>
    <xf numFmtId="0" fontId="23" fillId="6" borderId="63" xfId="0" applyFont="1" applyFill="1" applyBorder="1" applyAlignment="1">
      <alignment horizontal="center" vertical="center"/>
    </xf>
    <xf numFmtId="0" fontId="30" fillId="6" borderId="12" xfId="4" applyFont="1" applyFill="1" applyBorder="1" applyAlignment="1">
      <alignment horizontal="center" vertical="center"/>
    </xf>
    <xf numFmtId="0" fontId="30" fillId="6" borderId="38" xfId="4" applyFont="1" applyFill="1" applyBorder="1" applyAlignment="1">
      <alignment horizontal="center" vertical="center" wrapText="1"/>
    </xf>
    <xf numFmtId="0" fontId="30" fillId="6" borderId="39" xfId="4" applyFont="1" applyFill="1" applyBorder="1" applyAlignment="1">
      <alignment horizontal="center" vertical="center" wrapText="1"/>
    </xf>
    <xf numFmtId="0" fontId="30" fillId="6" borderId="40" xfId="4" applyFont="1" applyFill="1" applyBorder="1" applyAlignment="1">
      <alignment horizontal="center" vertical="center" wrapText="1"/>
    </xf>
    <xf numFmtId="0" fontId="23" fillId="6" borderId="38" xfId="0" applyFont="1" applyFill="1" applyBorder="1" applyAlignment="1">
      <alignment horizontal="center" vertical="center" wrapText="1"/>
    </xf>
    <xf numFmtId="0" fontId="23" fillId="6" borderId="38" xfId="0" applyFont="1" applyFill="1" applyBorder="1" applyAlignment="1">
      <alignment horizontal="center" vertical="center"/>
    </xf>
    <xf numFmtId="0" fontId="23" fillId="6" borderId="46" xfId="0" applyFont="1" applyFill="1" applyBorder="1" applyAlignment="1">
      <alignment horizontal="center" vertical="center"/>
    </xf>
    <xf numFmtId="0" fontId="39" fillId="11" borderId="0" xfId="1" applyFont="1" applyFill="1" applyAlignment="1">
      <alignment horizontal="center" vertical="center"/>
    </xf>
    <xf numFmtId="0" fontId="23" fillId="6" borderId="94" xfId="0" applyFont="1" applyFill="1" applyBorder="1" applyAlignment="1">
      <alignment horizontal="center" vertical="center"/>
    </xf>
    <xf numFmtId="0" fontId="23" fillId="6" borderId="95" xfId="0" applyFont="1" applyFill="1" applyBorder="1" applyAlignment="1">
      <alignment horizontal="center" vertical="center"/>
    </xf>
    <xf numFmtId="0" fontId="23" fillId="3" borderId="92" xfId="0" applyFont="1" applyFill="1" applyBorder="1" applyAlignment="1">
      <alignment horizontal="center" vertical="center"/>
    </xf>
    <xf numFmtId="0" fontId="23" fillId="3" borderId="90" xfId="0" applyFont="1" applyFill="1" applyBorder="1" applyAlignment="1">
      <alignment horizontal="center" vertical="center"/>
    </xf>
    <xf numFmtId="0" fontId="23" fillId="3" borderId="98" xfId="0" applyFont="1" applyFill="1" applyBorder="1" applyAlignment="1">
      <alignment horizontal="center" vertical="center"/>
    </xf>
    <xf numFmtId="0" fontId="23" fillId="3" borderId="100" xfId="0" applyFont="1" applyFill="1" applyBorder="1" applyAlignment="1">
      <alignment horizontal="center" vertical="center"/>
    </xf>
    <xf numFmtId="0" fontId="23" fillId="3" borderId="101" xfId="0" applyFont="1" applyFill="1" applyBorder="1" applyAlignment="1">
      <alignment horizontal="center" vertical="center"/>
    </xf>
    <xf numFmtId="0" fontId="23" fillId="3" borderId="104" xfId="0" applyFont="1" applyFill="1" applyBorder="1" applyAlignment="1">
      <alignment horizontal="center" vertical="center"/>
    </xf>
    <xf numFmtId="0" fontId="23" fillId="6" borderId="107" xfId="1" applyFont="1" applyFill="1" applyBorder="1" applyAlignment="1">
      <alignment horizontal="center" vertical="center"/>
    </xf>
    <xf numFmtId="0" fontId="23" fillId="6" borderId="110" xfId="1" applyFont="1" applyFill="1" applyBorder="1" applyAlignment="1">
      <alignment horizontal="center" vertical="center"/>
    </xf>
  </cellXfs>
  <cellStyles count="9">
    <cellStyle name="쉼표 [0]" xfId="6" builtinId="6"/>
    <cellStyle name="쉼표 [0] 2" xfId="3" xr:uid="{00000000-0005-0000-0000-000003000000}"/>
    <cellStyle name="통화 [0] 2" xfId="5" xr:uid="{00000000-0005-0000-0000-000004000000}"/>
    <cellStyle name="표준" xfId="0" builtinId="0"/>
    <cellStyle name="표준 11" xfId="7" xr:uid="{00000000-0005-0000-0000-000006000000}"/>
    <cellStyle name="표준 2" xfId="1" xr:uid="{00000000-0005-0000-0000-000007000000}"/>
    <cellStyle name="표준 2 2" xfId="2" xr:uid="{00000000-0005-0000-0000-000008000000}"/>
    <cellStyle name="표준 2_류재하_서울_김미선,이정희(수정자료)" xfId="4" xr:uid="{00000000-0005-0000-0000-000009000000}"/>
    <cellStyle name="하이퍼링크 2" xfId="8" xr:uid="{00000000-0005-0000-0000-00000B000000}"/>
  </cellStyles>
  <dxfs count="4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indexed="45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FF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224116</xdr:colOff>
      <xdr:row>1</xdr:row>
      <xdr:rowOff>0</xdr:rowOff>
    </xdr:from>
    <xdr:to>
      <xdr:col>9</xdr:col>
      <xdr:colOff>791206</xdr:colOff>
      <xdr:row>4</xdr:row>
      <xdr:rowOff>14645</xdr:rowOff>
    </xdr:to>
    <xdr:pic>
      <xdr:nvPicPr>
        <xdr:cNvPr id="2" name="그림 1" descr="C:\Users\jaemo\Pictures\이음BI\이음재무설계_CI가로_기본형_190408.png">
          <a:extLst>
            <a:ext uri="{FF2B5EF4-FFF2-40B4-BE49-F238E27FC236}">
              <a16:creationId xmlns:a16="http://schemas.microsoft.com/office/drawing/2014/main" id="{8899CC8C-3BFF-4EA0-8D9A-25D451F16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763" y="246529"/>
          <a:ext cx="3066002" cy="989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526675</xdr:colOff>
      <xdr:row>0</xdr:row>
      <xdr:rowOff>235323</xdr:rowOff>
    </xdr:from>
    <xdr:to>
      <xdr:col>16</xdr:col>
      <xdr:colOff>29207</xdr:colOff>
      <xdr:row>4</xdr:row>
      <xdr:rowOff>3439</xdr:rowOff>
    </xdr:to>
    <xdr:pic>
      <xdr:nvPicPr>
        <xdr:cNvPr id="2" name="그림 1" descr="C:\Users\jaemo\Pictures\이음BI\이음재무설계_CI가로_기본형_190408.png">
          <a:extLst>
            <a:ext uri="{FF2B5EF4-FFF2-40B4-BE49-F238E27FC236}">
              <a16:creationId xmlns:a16="http://schemas.microsoft.com/office/drawing/2014/main" id="{30EF6A9A-AF61-4CEB-ACDA-A08ADAD4E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6234" y="235323"/>
          <a:ext cx="3066002" cy="989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585094</xdr:colOff>
      <xdr:row>1</xdr:row>
      <xdr:rowOff>156884</xdr:rowOff>
    </xdr:from>
    <xdr:to>
      <xdr:col>6</xdr:col>
      <xdr:colOff>11207</xdr:colOff>
      <xdr:row>3</xdr:row>
      <xdr:rowOff>100439</xdr:rowOff>
    </xdr:to>
    <xdr:pic>
      <xdr:nvPicPr>
        <xdr:cNvPr id="2" name="그림 1" descr="C:\Users\jaemo\Pictures\이음BI\이음재무설계_CI가로_기본형_190408.png">
          <a:extLst>
            <a:ext uri="{FF2B5EF4-FFF2-40B4-BE49-F238E27FC236}">
              <a16:creationId xmlns:a16="http://schemas.microsoft.com/office/drawing/2014/main" id="{360DBC59-9B73-4703-818B-9944014F0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1976" y="403413"/>
          <a:ext cx="2081907" cy="671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3412;&#50880;&#51088;&#47308;/&#51109;&#44592;&#51088;&#44552;&#50868;&#50857;&#51204;&#47029;(VUL.&#50672;&#44552;&#51200;&#52629;)_Apr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51116;&#47928;/Desktop/&#51116;&#47924;&#49345;&#45812;%20&#44592;&#52488;&#51088;&#47308;_(OO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.WALL-Y3P897YW3V/Desktop/DB/&#51204;&#46972;&#50728;/PC&#49368;&#54540;/&#50724;&#51613;&#443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)%20&#48149;&#49345;&#54984;%20&#51473;&#50836;%20&#45936;&#51060;&#53440;\1)%20&#51116;&#47924;&#49444;&#44228;%20&#51088;&#47308;\1)%20&#51116;&#47924;&#49444;&#44228;%20Process\1)%202010&#45380;\1007\&#51060;&#48124;&#51652;%20&#48124;&#47749;&#44592;%20&#45784;%20&#48512;&#48512;%20-%20&#45824;&#44396;\&#51116;&#47924;&#49444;&#44228;\200606\&#52572;&#51652;&#55148;&#50896;&#51109;&#457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USER\&#48148;&#53461;%20&#54868;&#47732;\Documents%20and%20Settings\&#44608;&#51032;&#49688;\My%20Documents\&#45348;&#51060;&#53944;&#50728;%20&#48155;&#51008;%20&#54028;&#51068;\&#52264;&#49548;&#50689;&#48516;&#49437;&#51088;&#473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_운용전략"/>
      <sheetName val="연금저축Plan"/>
      <sheetName val="VUL_simul(PCA)"/>
      <sheetName val="VUL_simul(Met)"/>
      <sheetName val="연금저축_met계산"/>
      <sheetName val="연금저축유지율"/>
      <sheetName val="VUL_pca계산"/>
      <sheetName val="VUL_met계산"/>
      <sheetName val="연금저축_적립금계산"/>
      <sheetName val="연금저축_콤보"/>
      <sheetName val="MIP_계산"/>
      <sheetName val="MIP_계산2"/>
      <sheetName val="참조계산_pca"/>
      <sheetName val="참조계산_met"/>
      <sheetName val="참조계산_met2"/>
      <sheetName val="PCA_수수료정리"/>
      <sheetName val="Met_수수료정리"/>
      <sheetName val="콤보리스트"/>
    </sheetNames>
    <sheetDataSet>
      <sheetData sheetId="0"/>
      <sheetData sheetId="1">
        <row r="16">
          <cell r="AB16">
            <v>0.13200000000000001</v>
          </cell>
        </row>
        <row r="17">
          <cell r="AB17">
            <v>0.16500000000000001</v>
          </cell>
        </row>
        <row r="20">
          <cell r="B20">
            <v>41</v>
          </cell>
          <cell r="C20">
            <v>399.59999999999997</v>
          </cell>
          <cell r="D20">
            <v>399.599853515625</v>
          </cell>
          <cell r="E20">
            <v>401.52594188913883</v>
          </cell>
          <cell r="F20">
            <v>401.52587890625</v>
          </cell>
        </row>
        <row r="21">
          <cell r="B21">
            <v>42</v>
          </cell>
          <cell r="C21">
            <v>799.19999999999993</v>
          </cell>
          <cell r="D21">
            <v>799.19970703125</v>
          </cell>
          <cell r="E21">
            <v>870.44529675029605</v>
          </cell>
          <cell r="F21">
            <v>870.44482421875</v>
          </cell>
        </row>
        <row r="22">
          <cell r="B22">
            <v>43</v>
          </cell>
          <cell r="C22">
            <v>1198.8</v>
          </cell>
          <cell r="D22">
            <v>1198.7998046875</v>
          </cell>
          <cell r="E22">
            <v>1354.4830728974603</v>
          </cell>
          <cell r="F22">
            <v>1354.482421875</v>
          </cell>
        </row>
        <row r="23">
          <cell r="B23">
            <v>44</v>
          </cell>
          <cell r="C23">
            <v>1598.3999999999999</v>
          </cell>
          <cell r="D23">
            <v>1598.3994140625</v>
          </cell>
          <cell r="E23">
            <v>1854.1267031051834</v>
          </cell>
          <cell r="F23">
            <v>1854.1259765625</v>
          </cell>
        </row>
        <row r="24">
          <cell r="B24">
            <v>45</v>
          </cell>
          <cell r="C24">
            <v>1998</v>
          </cell>
          <cell r="D24">
            <v>1998</v>
          </cell>
          <cell r="E24">
            <v>2369.8793354601667</v>
          </cell>
          <cell r="F24">
            <v>2369.87890625</v>
          </cell>
        </row>
        <row r="25">
          <cell r="B25">
            <v>46</v>
          </cell>
          <cell r="C25">
            <v>2397.6</v>
          </cell>
          <cell r="D25">
            <v>2397.599609375</v>
          </cell>
          <cell r="E25">
            <v>2902.2603400383823</v>
          </cell>
          <cell r="F25">
            <v>2902.259765625</v>
          </cell>
        </row>
        <row r="26">
          <cell r="B26">
            <v>47</v>
          </cell>
          <cell r="C26">
            <v>2797.2</v>
          </cell>
          <cell r="D26">
            <v>2797.19921875</v>
          </cell>
          <cell r="E26">
            <v>3451.8058319179681</v>
          </cell>
          <cell r="F26">
            <v>3451.8046875</v>
          </cell>
        </row>
        <row r="27">
          <cell r="B27">
            <v>48</v>
          </cell>
          <cell r="C27">
            <v>3196.7999999999997</v>
          </cell>
          <cell r="D27">
            <v>3196.798828125</v>
          </cell>
          <cell r="E27">
            <v>4019.0692110545674</v>
          </cell>
          <cell r="F27">
            <v>4019.068359375</v>
          </cell>
        </row>
        <row r="28">
          <cell r="B28">
            <v>49</v>
          </cell>
          <cell r="C28">
            <v>3596.3999999999996</v>
          </cell>
          <cell r="D28">
            <v>3596.3984375</v>
          </cell>
          <cell r="E28">
            <v>4604.6217195627833</v>
          </cell>
          <cell r="F28">
            <v>4604.62109375</v>
          </cell>
        </row>
        <row r="29">
          <cell r="B29">
            <v>50</v>
          </cell>
          <cell r="C29">
            <v>3996</v>
          </cell>
          <cell r="D29">
            <v>3996</v>
          </cell>
          <cell r="E29">
            <v>5209.0530169649373</v>
          </cell>
          <cell r="F29">
            <v>5209.05078125</v>
          </cell>
        </row>
        <row r="30">
          <cell r="B30">
            <v>51</v>
          </cell>
          <cell r="C30">
            <v>4395.5999999999995</v>
          </cell>
          <cell r="D30">
            <v>4395.59765625</v>
          </cell>
          <cell r="E30">
            <v>5832.97177398641</v>
          </cell>
          <cell r="F30">
            <v>5832.96875</v>
          </cell>
        </row>
        <row r="31">
          <cell r="B31">
            <v>52</v>
          </cell>
          <cell r="C31">
            <v>4795.2</v>
          </cell>
          <cell r="D31">
            <v>4795.19921875</v>
          </cell>
          <cell r="E31">
            <v>6477.0062854955286</v>
          </cell>
          <cell r="F31">
            <v>6477.00390625</v>
          </cell>
        </row>
        <row r="32">
          <cell r="B32">
            <v>53</v>
          </cell>
          <cell r="C32">
            <v>5194.7999999999993</v>
          </cell>
          <cell r="D32">
            <v>5194.796875</v>
          </cell>
          <cell r="E32">
            <v>7141.8051032052417</v>
          </cell>
          <cell r="F32">
            <v>7141.8046875</v>
          </cell>
        </row>
        <row r="33">
          <cell r="B33">
            <v>54</v>
          </cell>
          <cell r="C33">
            <v>5594.4</v>
          </cell>
          <cell r="D33">
            <v>5594.3984375</v>
          </cell>
          <cell r="E33">
            <v>7828.0376887737175</v>
          </cell>
          <cell r="F33">
            <v>7828.03515625</v>
          </cell>
        </row>
        <row r="34">
          <cell r="B34">
            <v>55</v>
          </cell>
          <cell r="C34">
            <v>5993.9999999999991</v>
          </cell>
          <cell r="D34">
            <v>5993.99609375</v>
          </cell>
          <cell r="E34">
            <v>8536.3950879615459</v>
          </cell>
          <cell r="F34">
            <v>8536.390625</v>
          </cell>
        </row>
        <row r="35">
          <cell r="B35">
            <v>56</v>
          </cell>
          <cell r="C35">
            <v>6393.5999999999995</v>
          </cell>
          <cell r="D35">
            <v>6393.59765625</v>
          </cell>
          <cell r="E35">
            <v>9267.5906265244339</v>
          </cell>
          <cell r="F35">
            <v>9267.5859375</v>
          </cell>
        </row>
        <row r="36">
          <cell r="B36">
            <v>57</v>
          </cell>
          <cell r="C36">
            <v>6793.1999999999989</v>
          </cell>
          <cell r="D36">
            <v>6793.19921875</v>
          </cell>
          <cell r="E36">
            <v>10022.360628542163</v>
          </cell>
          <cell r="F36">
            <v>10022.359375</v>
          </cell>
        </row>
        <row r="37">
          <cell r="B37">
            <v>58</v>
          </cell>
          <cell r="C37">
            <v>7192.7999999999993</v>
          </cell>
          <cell r="D37">
            <v>7192.796875</v>
          </cell>
          <cell r="E37">
            <v>10801.465157907187</v>
          </cell>
          <cell r="F37">
            <v>10801.4609375</v>
          </cell>
        </row>
        <row r="38">
          <cell r="B38">
            <v>59</v>
          </cell>
          <cell r="C38">
            <v>7592.4</v>
          </cell>
          <cell r="D38">
            <v>7592.3984375</v>
          </cell>
          <cell r="E38">
            <v>11605.688783719539</v>
          </cell>
          <cell r="F38">
            <v>11605.6875</v>
          </cell>
        </row>
        <row r="39">
          <cell r="B39">
            <v>60</v>
          </cell>
          <cell r="C39">
            <v>7992</v>
          </cell>
          <cell r="D39">
            <v>7992</v>
          </cell>
          <cell r="E39">
            <v>12435.841370358836</v>
          </cell>
          <cell r="F39">
            <v>12435.8359375</v>
          </cell>
        </row>
        <row r="40">
          <cell r="B40">
            <v>61</v>
          </cell>
          <cell r="C40">
            <v>8391.5999999999985</v>
          </cell>
          <cell r="D40">
            <v>8391.59375</v>
          </cell>
          <cell r="E40">
            <v>13292.758893028971</v>
          </cell>
          <cell r="F40">
            <v>13292.7578125</v>
          </cell>
        </row>
        <row r="41">
          <cell r="B41">
            <v>62</v>
          </cell>
          <cell r="C41">
            <v>8791.1999999999989</v>
          </cell>
          <cell r="D41">
            <v>8791.1953125</v>
          </cell>
          <cell r="E41">
            <v>14177.304279596779</v>
          </cell>
          <cell r="F41">
            <v>14177.296875</v>
          </cell>
        </row>
        <row r="42">
          <cell r="B42">
            <v>63</v>
          </cell>
          <cell r="C42">
            <v>9190.7999999999993</v>
          </cell>
          <cell r="D42">
            <v>9190.796875</v>
          </cell>
          <cell r="E42">
            <v>15090.3682795724</v>
          </cell>
          <cell r="F42">
            <v>15090.3671875</v>
          </cell>
        </row>
        <row r="43">
          <cell r="B43">
            <v>64</v>
          </cell>
          <cell r="C43">
            <v>9590.4</v>
          </cell>
          <cell r="D43">
            <v>9590.3984375</v>
          </cell>
          <cell r="E43">
            <v>16032.870361106427</v>
          </cell>
          <cell r="F43">
            <v>16032.8671875</v>
          </cell>
        </row>
        <row r="44">
          <cell r="B44">
            <v>65</v>
          </cell>
          <cell r="C44">
            <v>9989.9999999999982</v>
          </cell>
          <cell r="D44">
            <v>9989.9921875</v>
          </cell>
          <cell r="E44">
            <v>17005.759636907129</v>
          </cell>
          <cell r="F44">
            <v>17005.75</v>
          </cell>
        </row>
        <row r="45">
          <cell r="B45">
            <v>66</v>
          </cell>
          <cell r="C45">
            <v>9989.9999999999982</v>
          </cell>
          <cell r="D45">
            <v>9989.9921875</v>
          </cell>
          <cell r="E45">
            <v>17608.489878121014</v>
          </cell>
          <cell r="F45">
            <v>17608.484375</v>
          </cell>
        </row>
        <row r="46">
          <cell r="B46">
            <v>67</v>
          </cell>
          <cell r="C46">
            <v>9989.9999999999982</v>
          </cell>
          <cell r="D46">
            <v>9989.9921875</v>
          </cell>
          <cell r="E46">
            <v>18176.20491361287</v>
          </cell>
          <cell r="F46">
            <v>18176.203125</v>
          </cell>
        </row>
        <row r="47">
          <cell r="B47">
            <v>68</v>
          </cell>
          <cell r="C47">
            <v>9989.9999999999982</v>
          </cell>
          <cell r="D47">
            <v>9989.9921875</v>
          </cell>
          <cell r="E47">
            <v>18762.223640321539</v>
          </cell>
          <cell r="F47">
            <v>18762.21875</v>
          </cell>
        </row>
        <row r="48">
          <cell r="B48">
            <v>69</v>
          </cell>
          <cell r="C48">
            <v>9989.9999999999982</v>
          </cell>
          <cell r="D48">
            <v>9989.9921875</v>
          </cell>
          <cell r="E48">
            <v>19367.136187257562</v>
          </cell>
          <cell r="F48">
            <v>19367.125</v>
          </cell>
        </row>
        <row r="49">
          <cell r="B49">
            <v>70</v>
          </cell>
          <cell r="C49">
            <v>9989.9999999999982</v>
          </cell>
          <cell r="D49">
            <v>9989.9921875</v>
          </cell>
          <cell r="E49">
            <v>19991.551709771287</v>
          </cell>
          <cell r="F49">
            <v>19991.546875</v>
          </cell>
        </row>
        <row r="50">
          <cell r="B50">
            <v>71</v>
          </cell>
          <cell r="C50">
            <v>9989.9999999999982</v>
          </cell>
          <cell r="D50">
            <v>9989.9921875</v>
          </cell>
          <cell r="E50">
            <v>20636.099002980805</v>
          </cell>
          <cell r="F50">
            <v>20636.09375</v>
          </cell>
        </row>
        <row r="51">
          <cell r="B51">
            <v>72</v>
          </cell>
          <cell r="C51">
            <v>9989.9999999999982</v>
          </cell>
          <cell r="D51">
            <v>9989.9921875</v>
          </cell>
          <cell r="E51">
            <v>21301.427134977377</v>
          </cell>
          <cell r="F51">
            <v>21301.421875</v>
          </cell>
        </row>
        <row r="52">
          <cell r="B52">
            <v>73</v>
          </cell>
          <cell r="C52">
            <v>9989.9999999999982</v>
          </cell>
          <cell r="D52">
            <v>9989.9921875</v>
          </cell>
          <cell r="E52">
            <v>21988.206100446016</v>
          </cell>
          <cell r="F52">
            <v>21988.203125</v>
          </cell>
        </row>
        <row r="53">
          <cell r="B53">
            <v>74</v>
          </cell>
          <cell r="C53">
            <v>9989.9999999999982</v>
          </cell>
          <cell r="D53">
            <v>9989.9921875</v>
          </cell>
          <cell r="E53">
            <v>22697.127495359469</v>
          </cell>
          <cell r="F53">
            <v>22697.125</v>
          </cell>
        </row>
        <row r="54">
          <cell r="B54">
            <v>75</v>
          </cell>
          <cell r="C54">
            <v>9989.9999999999982</v>
          </cell>
          <cell r="D54">
            <v>9989.9921875</v>
          </cell>
          <cell r="E54">
            <v>23428.905213424991</v>
          </cell>
          <cell r="F54">
            <v>23428.890625</v>
          </cell>
        </row>
      </sheetData>
      <sheetData sheetId="2"/>
      <sheetData sheetId="3">
        <row r="10">
          <cell r="C10">
            <v>41</v>
          </cell>
          <cell r="D10">
            <v>360</v>
          </cell>
          <cell r="E10">
            <v>360</v>
          </cell>
          <cell r="F10">
            <v>307.913873527703</v>
          </cell>
          <cell r="G10">
            <v>307.913818359375</v>
          </cell>
          <cell r="H10">
            <v>307.913873527703</v>
          </cell>
          <cell r="I10">
            <v>1307.9138735277029</v>
          </cell>
          <cell r="J10">
            <v>720</v>
          </cell>
          <cell r="K10">
            <v>0.85531631535473052</v>
          </cell>
        </row>
        <row r="11">
          <cell r="C11">
            <v>42</v>
          </cell>
          <cell r="D11">
            <v>720</v>
          </cell>
          <cell r="E11">
            <v>720</v>
          </cell>
          <cell r="F11">
            <v>632.8154343035128</v>
          </cell>
          <cell r="G11">
            <v>632.8154296875</v>
          </cell>
          <cell r="H11">
            <v>632.8154343035128</v>
          </cell>
          <cell r="I11">
            <v>1632.8154343035128</v>
          </cell>
          <cell r="J11">
            <v>1440</v>
          </cell>
          <cell r="K11">
            <v>0.87891032542154557</v>
          </cell>
        </row>
        <row r="12">
          <cell r="C12">
            <v>43</v>
          </cell>
          <cell r="D12">
            <v>1080</v>
          </cell>
          <cell r="E12">
            <v>1080</v>
          </cell>
          <cell r="F12">
            <v>975.62867993433758</v>
          </cell>
          <cell r="G12">
            <v>975.62841796875</v>
          </cell>
          <cell r="H12">
            <v>975.62867993433758</v>
          </cell>
          <cell r="I12">
            <v>1975.6286799343375</v>
          </cell>
          <cell r="J12">
            <v>2160</v>
          </cell>
          <cell r="K12">
            <v>0.90335988882809037</v>
          </cell>
        </row>
        <row r="13">
          <cell r="C13">
            <v>44</v>
          </cell>
          <cell r="D13">
            <v>1440</v>
          </cell>
          <cell r="E13">
            <v>1440</v>
          </cell>
          <cell r="F13">
            <v>1337.3190621184769</v>
          </cell>
          <cell r="G13">
            <v>1337.318359375</v>
          </cell>
          <cell r="H13">
            <v>1337.3190621184769</v>
          </cell>
          <cell r="I13">
            <v>2337.3190621184767</v>
          </cell>
          <cell r="J13">
            <v>2880</v>
          </cell>
          <cell r="K13">
            <v>0.92869379313783118</v>
          </cell>
        </row>
        <row r="14">
          <cell r="C14">
            <v>45</v>
          </cell>
          <cell r="D14">
            <v>1800</v>
          </cell>
          <cell r="E14">
            <v>1800</v>
          </cell>
          <cell r="F14">
            <v>1718.9155472973721</v>
          </cell>
          <cell r="G14">
            <v>1718.9150390625</v>
          </cell>
          <cell r="H14">
            <v>1718.9155472973721</v>
          </cell>
          <cell r="I14">
            <v>2718.9155472973721</v>
          </cell>
          <cell r="J14">
            <v>3600</v>
          </cell>
          <cell r="K14">
            <v>0.95495308183187333</v>
          </cell>
        </row>
        <row r="15">
          <cell r="C15">
            <v>46</v>
          </cell>
          <cell r="D15">
            <v>2160</v>
          </cell>
          <cell r="E15">
            <v>2160</v>
          </cell>
          <cell r="F15">
            <v>2121.5141452332423</v>
          </cell>
          <cell r="G15">
            <v>2121.513671875</v>
          </cell>
          <cell r="H15">
            <v>2121.5141452332423</v>
          </cell>
          <cell r="I15">
            <v>3121.5141452332423</v>
          </cell>
          <cell r="J15">
            <v>4320</v>
          </cell>
          <cell r="K15">
            <v>0.98218247464501962</v>
          </cell>
        </row>
        <row r="16">
          <cell r="C16">
            <v>47</v>
          </cell>
          <cell r="D16">
            <v>2520</v>
          </cell>
          <cell r="E16">
            <v>2520</v>
          </cell>
          <cell r="F16">
            <v>2546.2717547881407</v>
          </cell>
          <cell r="G16">
            <v>2546.271484375</v>
          </cell>
          <cell r="H16">
            <v>2546.2717547881407</v>
          </cell>
          <cell r="I16">
            <v>3546.2717547881407</v>
          </cell>
          <cell r="J16">
            <v>5040</v>
          </cell>
          <cell r="K16">
            <v>1.0104252995191034</v>
          </cell>
        </row>
        <row r="17">
          <cell r="C17">
            <v>48</v>
          </cell>
          <cell r="D17">
            <v>2880</v>
          </cell>
          <cell r="E17">
            <v>2880</v>
          </cell>
          <cell r="F17">
            <v>3003.2897891834277</v>
          </cell>
          <cell r="G17">
            <v>3003.2890625</v>
          </cell>
          <cell r="H17">
            <v>3003.2897891834277</v>
          </cell>
          <cell r="I17">
            <v>4003.2897891834277</v>
          </cell>
          <cell r="J17">
            <v>5760</v>
          </cell>
          <cell r="K17">
            <v>1.0428089545775792</v>
          </cell>
        </row>
        <row r="18">
          <cell r="C18">
            <v>49</v>
          </cell>
          <cell r="D18">
            <v>3240</v>
          </cell>
          <cell r="E18">
            <v>3240</v>
          </cell>
          <cell r="F18">
            <v>3485.4802419388884</v>
          </cell>
          <cell r="G18">
            <v>3485.478515625</v>
          </cell>
          <cell r="H18">
            <v>3485.4802419388884</v>
          </cell>
          <cell r="I18">
            <v>4485.4802419388889</v>
          </cell>
          <cell r="J18">
            <v>6480</v>
          </cell>
          <cell r="K18">
            <v>1.0757655067712619</v>
          </cell>
        </row>
        <row r="19">
          <cell r="C19">
            <v>50</v>
          </cell>
          <cell r="D19">
            <v>3600</v>
          </cell>
          <cell r="E19">
            <v>3600</v>
          </cell>
          <cell r="F19">
            <v>3994.2316943002256</v>
          </cell>
          <cell r="G19">
            <v>3994.23046875</v>
          </cell>
          <cell r="H19">
            <v>3994.2316943002256</v>
          </cell>
          <cell r="I19">
            <v>4994.2316943002261</v>
          </cell>
          <cell r="J19">
            <v>7200</v>
          </cell>
          <cell r="K19">
            <v>1.1095088039722849</v>
          </cell>
        </row>
        <row r="20">
          <cell r="C20">
            <v>51</v>
          </cell>
          <cell r="D20">
            <v>3960</v>
          </cell>
          <cell r="E20">
            <v>3960</v>
          </cell>
          <cell r="F20">
            <v>4546.138178790904</v>
          </cell>
          <cell r="G20">
            <v>4546.13671875</v>
          </cell>
          <cell r="H20">
            <v>4546.138178790904</v>
          </cell>
          <cell r="I20">
            <v>5546.138178790904</v>
          </cell>
          <cell r="J20">
            <v>7920</v>
          </cell>
          <cell r="K20">
            <v>1.1480146916138647</v>
          </cell>
        </row>
        <row r="21">
          <cell r="C21">
            <v>52</v>
          </cell>
          <cell r="D21">
            <v>4320</v>
          </cell>
          <cell r="E21">
            <v>4320</v>
          </cell>
          <cell r="F21">
            <v>5128.4491181928297</v>
          </cell>
          <cell r="G21">
            <v>5128.4453125</v>
          </cell>
          <cell r="H21">
            <v>5128.4491181928297</v>
          </cell>
          <cell r="I21">
            <v>6128.4491181928297</v>
          </cell>
          <cell r="J21">
            <v>8640</v>
          </cell>
          <cell r="K21">
            <v>1.1871409995816735</v>
          </cell>
        </row>
        <row r="22">
          <cell r="C22">
            <v>53</v>
          </cell>
          <cell r="D22">
            <v>4680</v>
          </cell>
          <cell r="E22">
            <v>4680</v>
          </cell>
          <cell r="F22">
            <v>5742.8141243781683</v>
          </cell>
          <cell r="G22">
            <v>5742.8125</v>
          </cell>
          <cell r="H22">
            <v>5742.8141243781683</v>
          </cell>
          <cell r="I22">
            <v>6742.8141243781683</v>
          </cell>
          <cell r="J22">
            <v>9360</v>
          </cell>
          <cell r="K22">
            <v>1.2270970351235402</v>
          </cell>
        </row>
        <row r="23">
          <cell r="C23">
            <v>54</v>
          </cell>
          <cell r="D23">
            <v>5040</v>
          </cell>
          <cell r="E23">
            <v>5040</v>
          </cell>
          <cell r="F23">
            <v>6390.9843326539067</v>
          </cell>
          <cell r="G23">
            <v>6390.98046875</v>
          </cell>
          <cell r="H23">
            <v>6390.9843326539067</v>
          </cell>
          <cell r="I23">
            <v>7390.9843326539067</v>
          </cell>
          <cell r="J23">
            <v>10080</v>
          </cell>
          <cell r="K23">
            <v>1.2680524469551402</v>
          </cell>
        </row>
        <row r="24">
          <cell r="C24">
            <v>55</v>
          </cell>
          <cell r="D24">
            <v>5400</v>
          </cell>
          <cell r="E24">
            <v>5400</v>
          </cell>
          <cell r="F24">
            <v>7074.8081630923743</v>
          </cell>
          <cell r="G24">
            <v>7074.8046875</v>
          </cell>
          <cell r="H24">
            <v>7074.8081630923743</v>
          </cell>
          <cell r="I24">
            <v>8074.8081630923743</v>
          </cell>
          <cell r="J24">
            <v>10800</v>
          </cell>
          <cell r="K24">
            <v>1.3101496598319211</v>
          </cell>
        </row>
        <row r="25">
          <cell r="C25">
            <v>56</v>
          </cell>
          <cell r="D25">
            <v>5760</v>
          </cell>
          <cell r="E25">
            <v>5760</v>
          </cell>
          <cell r="F25">
            <v>7796.2268463814089</v>
          </cell>
          <cell r="G25">
            <v>7796.2265625</v>
          </cell>
          <cell r="H25">
            <v>7796.2268463814089</v>
          </cell>
          <cell r="I25">
            <v>8796.2268463814089</v>
          </cell>
          <cell r="J25">
            <v>11520</v>
          </cell>
          <cell r="K25">
            <v>1.3535116052745502</v>
          </cell>
        </row>
        <row r="26">
          <cell r="C26">
            <v>57</v>
          </cell>
          <cell r="D26">
            <v>6120</v>
          </cell>
          <cell r="E26">
            <v>6120</v>
          </cell>
          <cell r="F26">
            <v>8557.2598222823963</v>
          </cell>
          <cell r="G26">
            <v>8557.2578125</v>
          </cell>
          <cell r="H26">
            <v>8557.2598222823963</v>
          </cell>
          <cell r="I26">
            <v>9557.2598222823963</v>
          </cell>
          <cell r="J26">
            <v>12240</v>
          </cell>
          <cell r="K26">
            <v>1.3982450690003916</v>
          </cell>
        </row>
        <row r="27">
          <cell r="C27">
            <v>58</v>
          </cell>
          <cell r="D27">
            <v>6480</v>
          </cell>
          <cell r="E27">
            <v>6480</v>
          </cell>
          <cell r="F27">
            <v>9359.9992057255404</v>
          </cell>
          <cell r="G27">
            <v>9359.9921875</v>
          </cell>
          <cell r="H27">
            <v>9359.9992057255404</v>
          </cell>
          <cell r="I27">
            <v>10359.99920572554</v>
          </cell>
          <cell r="J27">
            <v>12960</v>
          </cell>
          <cell r="K27">
            <v>1.4444443218712253</v>
          </cell>
        </row>
        <row r="28">
          <cell r="C28">
            <v>59</v>
          </cell>
          <cell r="D28">
            <v>6840</v>
          </cell>
          <cell r="E28">
            <v>6840</v>
          </cell>
          <cell r="F28">
            <v>10206.653339615692</v>
          </cell>
          <cell r="G28">
            <v>10206.6484375</v>
          </cell>
          <cell r="H28">
            <v>10206.653339615692</v>
          </cell>
          <cell r="I28">
            <v>11206.653339615692</v>
          </cell>
          <cell r="J28">
            <v>13680</v>
          </cell>
          <cell r="K28">
            <v>1.492200780645569</v>
          </cell>
        </row>
        <row r="29">
          <cell r="C29">
            <v>60</v>
          </cell>
          <cell r="D29">
            <v>7200</v>
          </cell>
          <cell r="E29">
            <v>7200</v>
          </cell>
          <cell r="F29">
            <v>11099.563130736504</v>
          </cell>
          <cell r="G29">
            <v>11099.5625</v>
          </cell>
          <cell r="H29">
            <v>11099.563130736504</v>
          </cell>
          <cell r="I29">
            <v>12099.563130736504</v>
          </cell>
          <cell r="J29">
            <v>14400</v>
          </cell>
          <cell r="K29">
            <v>1.5416059903800701</v>
          </cell>
        </row>
        <row r="30">
          <cell r="C30">
            <v>61</v>
          </cell>
          <cell r="D30">
            <v>7200</v>
          </cell>
          <cell r="E30">
            <v>7200</v>
          </cell>
          <cell r="F30">
            <v>11703.768226400198</v>
          </cell>
          <cell r="G30">
            <v>11703.765625</v>
          </cell>
          <cell r="H30">
            <v>11703.768226400198</v>
          </cell>
          <cell r="I30">
            <v>12703.768226400198</v>
          </cell>
          <cell r="J30">
            <v>14400</v>
          </cell>
          <cell r="K30">
            <v>1.6255233647778053</v>
          </cell>
        </row>
        <row r="31">
          <cell r="C31">
            <v>62</v>
          </cell>
          <cell r="D31">
            <v>7200</v>
          </cell>
          <cell r="E31">
            <v>7200</v>
          </cell>
          <cell r="F31">
            <v>12340.59172148789</v>
          </cell>
          <cell r="G31">
            <v>12340.5859375</v>
          </cell>
          <cell r="H31">
            <v>12340.59172148789</v>
          </cell>
          <cell r="I31">
            <v>13340.59172148789</v>
          </cell>
          <cell r="J31">
            <v>14400</v>
          </cell>
          <cell r="K31">
            <v>1.7139710724288737</v>
          </cell>
        </row>
        <row r="32">
          <cell r="C32">
            <v>63</v>
          </cell>
          <cell r="D32">
            <v>7200</v>
          </cell>
          <cell r="E32">
            <v>7200</v>
          </cell>
          <cell r="F32">
            <v>13011.746951142073</v>
          </cell>
          <cell r="G32">
            <v>13011.7421875</v>
          </cell>
          <cell r="H32">
            <v>13011.746951142073</v>
          </cell>
          <cell r="I32">
            <v>14011.746951142073</v>
          </cell>
          <cell r="J32">
            <v>14400</v>
          </cell>
          <cell r="K32">
            <v>1.8071870765475102</v>
          </cell>
        </row>
        <row r="33">
          <cell r="C33">
            <v>64</v>
          </cell>
          <cell r="D33">
            <v>7200</v>
          </cell>
          <cell r="E33">
            <v>7200</v>
          </cell>
          <cell r="F33">
            <v>13719.032556443268</v>
          </cell>
          <cell r="G33">
            <v>13719.03125</v>
          </cell>
          <cell r="H33">
            <v>13719.032556443268</v>
          </cell>
          <cell r="I33">
            <v>14719.032556443268</v>
          </cell>
          <cell r="J33">
            <v>14400</v>
          </cell>
          <cell r="K33">
            <v>1.9054211883948984</v>
          </cell>
        </row>
        <row r="34">
          <cell r="C34">
            <v>65</v>
          </cell>
          <cell r="D34">
            <v>7200</v>
          </cell>
          <cell r="E34">
            <v>7200</v>
          </cell>
          <cell r="F34">
            <v>14464.356981262217</v>
          </cell>
          <cell r="G34">
            <v>14464.3515625</v>
          </cell>
          <cell r="H34">
            <v>14464.356981262217</v>
          </cell>
          <cell r="I34">
            <v>15464.356981262217</v>
          </cell>
          <cell r="J34">
            <v>14400</v>
          </cell>
          <cell r="K34">
            <v>2.0089384696197525</v>
          </cell>
        </row>
        <row r="35">
          <cell r="C35">
            <v>66</v>
          </cell>
          <cell r="D35">
            <v>7200</v>
          </cell>
          <cell r="E35">
            <v>7200</v>
          </cell>
          <cell r="F35">
            <v>15249.734693552095</v>
          </cell>
          <cell r="G35">
            <v>15249.734375</v>
          </cell>
          <cell r="H35">
            <v>15249.734693552095</v>
          </cell>
          <cell r="I35">
            <v>16249.734693552095</v>
          </cell>
          <cell r="J35">
            <v>14400</v>
          </cell>
          <cell r="K35">
            <v>2.1180187074377907</v>
          </cell>
        </row>
        <row r="36">
          <cell r="C36">
            <v>67</v>
          </cell>
          <cell r="D36">
            <v>7200</v>
          </cell>
          <cell r="E36">
            <v>7200</v>
          </cell>
          <cell r="F36">
            <v>16077.292075543251</v>
          </cell>
          <cell r="G36">
            <v>16077.2890625</v>
          </cell>
          <cell r="H36">
            <v>16077.292075543251</v>
          </cell>
          <cell r="I36">
            <v>17077.29207554325</v>
          </cell>
          <cell r="J36">
            <v>14400</v>
          </cell>
          <cell r="K36">
            <v>2.2329572327143405</v>
          </cell>
        </row>
        <row r="37">
          <cell r="C37">
            <v>68</v>
          </cell>
          <cell r="D37">
            <v>7200</v>
          </cell>
          <cell r="E37">
            <v>7200</v>
          </cell>
          <cell r="F37">
            <v>16949.2440046804</v>
          </cell>
          <cell r="G37">
            <v>16949.234375</v>
          </cell>
          <cell r="H37">
            <v>16949.2440046804</v>
          </cell>
          <cell r="I37">
            <v>17949.2440046804</v>
          </cell>
          <cell r="J37">
            <v>14400</v>
          </cell>
          <cell r="K37">
            <v>2.3540616673167221</v>
          </cell>
        </row>
        <row r="38">
          <cell r="C38">
            <v>69</v>
          </cell>
          <cell r="D38">
            <v>7200</v>
          </cell>
          <cell r="E38">
            <v>7200</v>
          </cell>
          <cell r="F38">
            <v>17867.948164144684</v>
          </cell>
          <cell r="G38">
            <v>17867.9375</v>
          </cell>
          <cell r="H38">
            <v>17867.948164144684</v>
          </cell>
          <cell r="I38">
            <v>18867.948164144684</v>
          </cell>
          <cell r="J38">
            <v>14400</v>
          </cell>
          <cell r="K38">
            <v>2.4816594672423173</v>
          </cell>
        </row>
        <row r="39">
          <cell r="C39">
            <v>70</v>
          </cell>
          <cell r="D39">
            <v>7200</v>
          </cell>
          <cell r="E39">
            <v>7200</v>
          </cell>
          <cell r="F39">
            <v>18835.912976462507</v>
          </cell>
          <cell r="G39">
            <v>18835.90625</v>
          </cell>
          <cell r="H39">
            <v>18835.912976462507</v>
          </cell>
          <cell r="I39">
            <v>19835.912976462507</v>
          </cell>
          <cell r="J39">
            <v>14400</v>
          </cell>
          <cell r="K39">
            <v>2.6160990245086815</v>
          </cell>
        </row>
        <row r="40">
          <cell r="C40">
            <v>71</v>
          </cell>
          <cell r="D40">
            <v>7200</v>
          </cell>
          <cell r="E40">
            <v>7200</v>
          </cell>
          <cell r="F40">
            <v>19855.717068401609</v>
          </cell>
          <cell r="G40">
            <v>19855.703125</v>
          </cell>
          <cell r="H40">
            <v>19855.717068401609</v>
          </cell>
          <cell r="I40">
            <v>20855.717068401609</v>
          </cell>
          <cell r="J40">
            <v>14400</v>
          </cell>
          <cell r="K40">
            <v>2.7577384817224457</v>
          </cell>
        </row>
        <row r="41">
          <cell r="C41">
            <v>72</v>
          </cell>
          <cell r="D41">
            <v>7200</v>
          </cell>
          <cell r="E41">
            <v>7200</v>
          </cell>
          <cell r="F41">
            <v>20929.914382889416</v>
          </cell>
          <cell r="G41">
            <v>20929.90625</v>
          </cell>
          <cell r="H41">
            <v>20929.914382889416</v>
          </cell>
          <cell r="I41">
            <v>21929.914382889416</v>
          </cell>
          <cell r="J41">
            <v>14400</v>
          </cell>
          <cell r="K41">
            <v>2.9069325531790855</v>
          </cell>
        </row>
        <row r="42">
          <cell r="C42">
            <v>73</v>
          </cell>
          <cell r="D42">
            <v>7200</v>
          </cell>
          <cell r="E42">
            <v>7200</v>
          </cell>
          <cell r="F42">
            <v>22061.032807696054</v>
          </cell>
          <cell r="G42">
            <v>22061.03125</v>
          </cell>
          <cell r="H42">
            <v>22061.032807696054</v>
          </cell>
          <cell r="I42">
            <v>23061.032807696054</v>
          </cell>
          <cell r="J42">
            <v>14400</v>
          </cell>
          <cell r="K42">
            <v>3.0640323344022296</v>
          </cell>
        </row>
        <row r="43">
          <cell r="C43">
            <v>74</v>
          </cell>
          <cell r="D43">
            <v>7200</v>
          </cell>
          <cell r="E43">
            <v>7200</v>
          </cell>
          <cell r="F43">
            <v>23251.839456332786</v>
          </cell>
          <cell r="G43">
            <v>23251.828125</v>
          </cell>
          <cell r="H43">
            <v>23251.839456332786</v>
          </cell>
          <cell r="I43">
            <v>24251.839456332786</v>
          </cell>
          <cell r="J43">
            <v>14400</v>
          </cell>
          <cell r="K43">
            <v>3.2294221467128867</v>
          </cell>
        </row>
        <row r="44">
          <cell r="C44">
            <v>75</v>
          </cell>
          <cell r="D44">
            <v>7200</v>
          </cell>
          <cell r="E44">
            <v>7200</v>
          </cell>
          <cell r="F44">
            <v>24505.304564150585</v>
          </cell>
          <cell r="G44">
            <v>24505.296875</v>
          </cell>
          <cell r="H44">
            <v>24505.304564150585</v>
          </cell>
          <cell r="I44">
            <v>25505.304564150585</v>
          </cell>
          <cell r="J44">
            <v>14400</v>
          </cell>
          <cell r="K44">
            <v>3.4035145227986923</v>
          </cell>
        </row>
        <row r="45">
          <cell r="C45">
            <v>76</v>
          </cell>
          <cell r="D45">
            <v>7200</v>
          </cell>
          <cell r="E45">
            <v>7200</v>
          </cell>
          <cell r="F45">
            <v>25824.395438574138</v>
          </cell>
          <cell r="G45">
            <v>25824.390625</v>
          </cell>
          <cell r="H45">
            <v>25824.395438574138</v>
          </cell>
          <cell r="I45">
            <v>26824.395438574138</v>
          </cell>
          <cell r="J45">
            <v>14400</v>
          </cell>
          <cell r="K45">
            <v>3.5867215886908523</v>
          </cell>
        </row>
        <row r="46">
          <cell r="C46">
            <v>77</v>
          </cell>
          <cell r="D46">
            <v>7200</v>
          </cell>
          <cell r="E46">
            <v>7200</v>
          </cell>
          <cell r="F46">
            <v>27211.849083359226</v>
          </cell>
          <cell r="G46">
            <v>27211.84375</v>
          </cell>
          <cell r="H46">
            <v>27211.849083359226</v>
          </cell>
          <cell r="I46">
            <v>28211.849083359226</v>
          </cell>
          <cell r="J46">
            <v>14400</v>
          </cell>
          <cell r="K46">
            <v>3.7794234837998926</v>
          </cell>
        </row>
        <row r="47">
          <cell r="C47">
            <v>78</v>
          </cell>
          <cell r="D47">
            <v>7200</v>
          </cell>
          <cell r="E47">
            <v>7200</v>
          </cell>
          <cell r="F47">
            <v>28670.090252206905</v>
          </cell>
          <cell r="G47">
            <v>28670.078125</v>
          </cell>
          <cell r="H47">
            <v>28670.090252206905</v>
          </cell>
          <cell r="I47">
            <v>29670.090252206905</v>
          </cell>
          <cell r="J47">
            <v>14400</v>
          </cell>
          <cell r="K47">
            <v>3.9819569794731811</v>
          </cell>
        </row>
        <row r="48">
          <cell r="C48">
            <v>79</v>
          </cell>
          <cell r="D48">
            <v>7200</v>
          </cell>
          <cell r="E48">
            <v>7200</v>
          </cell>
          <cell r="F48">
            <v>30201.609254816773</v>
          </cell>
          <cell r="G48">
            <v>30201.59375</v>
          </cell>
          <cell r="H48">
            <v>30201.609254816773</v>
          </cell>
          <cell r="I48">
            <v>31201.609254816773</v>
          </cell>
          <cell r="J48">
            <v>14400</v>
          </cell>
          <cell r="K48">
            <v>4.1946679520578849</v>
          </cell>
        </row>
        <row r="49">
          <cell r="C49">
            <v>80</v>
          </cell>
          <cell r="D49">
            <v>7200</v>
          </cell>
          <cell r="E49">
            <v>7200</v>
          </cell>
          <cell r="F49">
            <v>31809.182933118354</v>
          </cell>
          <cell r="G49">
            <v>31809.171875</v>
          </cell>
          <cell r="H49">
            <v>31809.182933118354</v>
          </cell>
          <cell r="I49">
            <v>32809.182933118354</v>
          </cell>
          <cell r="J49">
            <v>14400</v>
          </cell>
          <cell r="K49">
            <v>4.4179420740442161</v>
          </cell>
        </row>
        <row r="50">
          <cell r="C50">
            <v>81</v>
          </cell>
          <cell r="D50">
            <v>7200</v>
          </cell>
          <cell r="E50">
            <v>7200</v>
          </cell>
          <cell r="F50">
            <v>33496.028883256135</v>
          </cell>
          <cell r="G50">
            <v>33496</v>
          </cell>
          <cell r="H50">
            <v>33496.028883256135</v>
          </cell>
          <cell r="I50">
            <v>34496.028883256135</v>
          </cell>
          <cell r="J50">
            <v>14400</v>
          </cell>
          <cell r="K50">
            <v>4.6522262337855746</v>
          </cell>
        </row>
        <row r="51">
          <cell r="C51">
            <v>82</v>
          </cell>
          <cell r="D51">
            <v>7200</v>
          </cell>
          <cell r="E51">
            <v>7200</v>
          </cell>
          <cell r="F51">
            <v>35265.622486379878</v>
          </cell>
          <cell r="G51">
            <v>35265.59375</v>
          </cell>
          <cell r="H51">
            <v>35265.622486379878</v>
          </cell>
          <cell r="I51">
            <v>36265.622486379878</v>
          </cell>
          <cell r="J51">
            <v>14400</v>
          </cell>
          <cell r="K51">
            <v>4.8980031231083165</v>
          </cell>
        </row>
        <row r="52">
          <cell r="C52">
            <v>83</v>
          </cell>
          <cell r="D52">
            <v>7200</v>
          </cell>
          <cell r="E52">
            <v>7200</v>
          </cell>
          <cell r="F52">
            <v>37121.523532193401</v>
          </cell>
          <cell r="G52">
            <v>37121.5</v>
          </cell>
          <cell r="H52">
            <v>37121.523532193401</v>
          </cell>
          <cell r="I52">
            <v>38121.523532193401</v>
          </cell>
          <cell r="J52">
            <v>14400</v>
          </cell>
          <cell r="K52">
            <v>5.155767157249084</v>
          </cell>
        </row>
        <row r="53">
          <cell r="C53">
            <v>84</v>
          </cell>
          <cell r="D53">
            <v>7200</v>
          </cell>
          <cell r="E53">
            <v>7200</v>
          </cell>
          <cell r="F53">
            <v>39067.588363714858</v>
          </cell>
          <cell r="G53">
            <v>39067.5625</v>
          </cell>
          <cell r="H53">
            <v>39067.588363714858</v>
          </cell>
          <cell r="I53">
            <v>40067.588363714858</v>
          </cell>
          <cell r="J53">
            <v>14400</v>
          </cell>
          <cell r="K53">
            <v>5.4260539394048415</v>
          </cell>
        </row>
        <row r="54">
          <cell r="C54">
            <v>85</v>
          </cell>
          <cell r="D54">
            <v>7200</v>
          </cell>
          <cell r="E54">
            <v>7200</v>
          </cell>
          <cell r="F54">
            <v>41107.917200563934</v>
          </cell>
          <cell r="G54">
            <v>41107.90625</v>
          </cell>
          <cell r="H54">
            <v>41107.917200563934</v>
          </cell>
          <cell r="I54">
            <v>42107.917200563934</v>
          </cell>
          <cell r="J54">
            <v>14400</v>
          </cell>
          <cell r="K54">
            <v>5.7094329445227689</v>
          </cell>
        </row>
        <row r="55">
          <cell r="C55">
            <v>86</v>
          </cell>
          <cell r="D55">
            <v>7200</v>
          </cell>
          <cell r="E55">
            <v>7200</v>
          </cell>
          <cell r="F55">
            <v>43246.660232166556</v>
          </cell>
          <cell r="G55">
            <v>43246.65625</v>
          </cell>
          <cell r="H55">
            <v>43246.660232166556</v>
          </cell>
          <cell r="I55">
            <v>44246.660232166556</v>
          </cell>
          <cell r="J55">
            <v>14400</v>
          </cell>
          <cell r="K55">
            <v>6.0064805878009109</v>
          </cell>
        </row>
        <row r="56">
          <cell r="C56">
            <v>87</v>
          </cell>
          <cell r="D56">
            <v>7200</v>
          </cell>
          <cell r="E56">
            <v>7200</v>
          </cell>
          <cell r="F56">
            <v>45487.644998315191</v>
          </cell>
          <cell r="G56">
            <v>45487.625</v>
          </cell>
          <cell r="H56">
            <v>45487.644998315191</v>
          </cell>
          <cell r="I56">
            <v>46487.644998315191</v>
          </cell>
          <cell r="J56">
            <v>14400</v>
          </cell>
          <cell r="K56">
            <v>6.3177284719882207</v>
          </cell>
        </row>
        <row r="57">
          <cell r="C57">
            <v>88</v>
          </cell>
          <cell r="D57">
            <v>7200</v>
          </cell>
          <cell r="E57">
            <v>7200</v>
          </cell>
          <cell r="F57">
            <v>47834.210281842694</v>
          </cell>
          <cell r="G57">
            <v>47834.1875</v>
          </cell>
          <cell r="H57">
            <v>47834.210281842694</v>
          </cell>
          <cell r="I57">
            <v>48834.210281842694</v>
          </cell>
          <cell r="J57">
            <v>14400</v>
          </cell>
          <cell r="K57">
            <v>6.6436403169225962</v>
          </cell>
        </row>
        <row r="58">
          <cell r="C58">
            <v>89</v>
          </cell>
          <cell r="D58">
            <v>7200</v>
          </cell>
          <cell r="E58">
            <v>7200</v>
          </cell>
          <cell r="F58">
            <v>50289.88035250752</v>
          </cell>
          <cell r="G58">
            <v>50289.875</v>
          </cell>
          <cell r="H58">
            <v>50289.88035250752</v>
          </cell>
          <cell r="I58">
            <v>51289.88035250752</v>
          </cell>
          <cell r="J58">
            <v>14400</v>
          </cell>
          <cell r="K58">
            <v>6.9847056045149332</v>
          </cell>
        </row>
        <row r="59">
          <cell r="C59">
            <v>90</v>
          </cell>
          <cell r="D59">
            <v>7200</v>
          </cell>
          <cell r="E59">
            <v>7200</v>
          </cell>
          <cell r="F59">
            <v>52858.602484847754</v>
          </cell>
          <cell r="G59">
            <v>52858.59375</v>
          </cell>
          <cell r="H59">
            <v>52858.602484847754</v>
          </cell>
          <cell r="I59">
            <v>53858.602484847754</v>
          </cell>
          <cell r="J59">
            <v>14400</v>
          </cell>
          <cell r="K59">
            <v>7.3414725673399657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D1">
            <v>1</v>
          </cell>
        </row>
        <row r="2">
          <cell r="D2">
            <v>2</v>
          </cell>
        </row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6">
          <cell r="D6">
            <v>6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0">
          <cell r="D10">
            <v>10</v>
          </cell>
          <cell r="G10" t="str">
            <v>No</v>
          </cell>
        </row>
        <row r="11">
          <cell r="D11">
            <v>11</v>
          </cell>
          <cell r="G11" t="str">
            <v>Yes</v>
          </cell>
        </row>
        <row r="12">
          <cell r="D12">
            <v>12</v>
          </cell>
        </row>
        <row r="13">
          <cell r="D13">
            <v>13</v>
          </cell>
        </row>
        <row r="14">
          <cell r="D14">
            <v>14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18">
          <cell r="D18">
            <v>18</v>
          </cell>
        </row>
        <row r="19">
          <cell r="D19">
            <v>19</v>
          </cell>
        </row>
        <row r="20">
          <cell r="D20">
            <v>20</v>
          </cell>
        </row>
        <row r="21">
          <cell r="D21">
            <v>21</v>
          </cell>
        </row>
        <row r="22">
          <cell r="D22">
            <v>22</v>
          </cell>
        </row>
        <row r="23">
          <cell r="D23">
            <v>23</v>
          </cell>
        </row>
        <row r="24">
          <cell r="D24">
            <v>24</v>
          </cell>
        </row>
        <row r="25">
          <cell r="D25">
            <v>25</v>
          </cell>
        </row>
        <row r="26">
          <cell r="D26">
            <v>26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0">
          <cell r="D30">
            <v>30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4">
          <cell r="D34">
            <v>34</v>
          </cell>
        </row>
        <row r="35">
          <cell r="D35">
            <v>35</v>
          </cell>
        </row>
        <row r="36">
          <cell r="D36">
            <v>36</v>
          </cell>
        </row>
        <row r="37">
          <cell r="D37">
            <v>37</v>
          </cell>
        </row>
        <row r="38">
          <cell r="D38">
            <v>38</v>
          </cell>
        </row>
        <row r="39">
          <cell r="D39">
            <v>39</v>
          </cell>
        </row>
        <row r="40">
          <cell r="D40">
            <v>40</v>
          </cell>
        </row>
      </sheetData>
      <sheetData sheetId="10"/>
      <sheetData sheetId="11"/>
      <sheetData sheetId="12"/>
      <sheetData sheetId="13"/>
      <sheetData sheetId="14"/>
      <sheetData sheetId="15">
        <row r="6">
          <cell r="L6" t="str">
            <v>MMF형</v>
          </cell>
          <cell r="M6">
            <v>3.5000000000000001E-3</v>
          </cell>
          <cell r="N6">
            <v>3.4999996423721313E-3</v>
          </cell>
          <cell r="O6">
            <v>1.1999999999999999E-3</v>
          </cell>
          <cell r="P6">
            <v>4.7000000000000002E-3</v>
          </cell>
        </row>
        <row r="7">
          <cell r="B7">
            <v>15</v>
          </cell>
          <cell r="C7">
            <v>208.01400000000001</v>
          </cell>
          <cell r="D7">
            <v>124.80799999999999</v>
          </cell>
          <cell r="L7" t="str">
            <v>채권형</v>
          </cell>
          <cell r="M7">
            <v>3.5000000000000001E-3</v>
          </cell>
          <cell r="N7">
            <v>3.4999996423721313E-3</v>
          </cell>
          <cell r="O7">
            <v>2.0999999999999999E-3</v>
          </cell>
          <cell r="P7">
            <v>5.5999999999999999E-3</v>
          </cell>
        </row>
        <row r="8">
          <cell r="B8">
            <v>16</v>
          </cell>
          <cell r="C8">
            <v>249.61699999999999</v>
          </cell>
          <cell r="D8">
            <v>149.77000000000001</v>
          </cell>
          <cell r="L8" t="str">
            <v>안정형</v>
          </cell>
          <cell r="M8">
            <v>3.5000000000000001E-3</v>
          </cell>
          <cell r="N8">
            <v>3.4999996423721313E-3</v>
          </cell>
          <cell r="O8">
            <v>2.5999999999999999E-3</v>
          </cell>
          <cell r="P8">
            <v>6.0999999999999995E-3</v>
          </cell>
        </row>
        <row r="9">
          <cell r="B9">
            <v>17</v>
          </cell>
          <cell r="C9">
            <v>291.22000000000003</v>
          </cell>
          <cell r="D9">
            <v>166.411</v>
          </cell>
          <cell r="L9" t="str">
            <v>혼합형</v>
          </cell>
          <cell r="M9">
            <v>3.5000000000000001E-3</v>
          </cell>
          <cell r="N9">
            <v>3.4999996423721313E-3</v>
          </cell>
          <cell r="O9">
            <v>2.5000000000000001E-3</v>
          </cell>
          <cell r="P9">
            <v>6.0000000000000001E-3</v>
          </cell>
        </row>
        <row r="10">
          <cell r="B10">
            <v>18</v>
          </cell>
          <cell r="C10">
            <v>324.50200000000001</v>
          </cell>
          <cell r="D10">
            <v>191.37300000000002</v>
          </cell>
          <cell r="L10" t="str">
            <v>성장형</v>
          </cell>
          <cell r="M10">
            <v>3.5000000000000001E-3</v>
          </cell>
          <cell r="N10">
            <v>3.4999996423721313E-3</v>
          </cell>
          <cell r="O10">
            <v>4.0000000000000001E-3</v>
          </cell>
          <cell r="P10">
            <v>7.4999999999999997E-3</v>
          </cell>
        </row>
        <row r="11">
          <cell r="B11">
            <v>19</v>
          </cell>
          <cell r="C11">
            <v>341.14299999999997</v>
          </cell>
          <cell r="D11">
            <v>216.33499999999998</v>
          </cell>
          <cell r="L11" t="str">
            <v>해외성장형</v>
          </cell>
          <cell r="M11">
            <v>4.8999999999999998E-3</v>
          </cell>
          <cell r="N11">
            <v>1E-4</v>
          </cell>
          <cell r="O11">
            <v>9.5999999999999992E-3</v>
          </cell>
          <cell r="P11">
            <v>1.4599999999999998E-2</v>
          </cell>
        </row>
        <row r="12">
          <cell r="B12">
            <v>20</v>
          </cell>
          <cell r="C12">
            <v>357.78400000000005</v>
          </cell>
          <cell r="D12">
            <v>241.29599999999999</v>
          </cell>
          <cell r="L12" t="str">
            <v>미국채권형</v>
          </cell>
          <cell r="M12">
            <v>4.8999999999999998E-3</v>
          </cell>
          <cell r="N12">
            <v>1E-4</v>
          </cell>
          <cell r="O12">
            <v>2.5999999999999999E-3</v>
          </cell>
          <cell r="P12">
            <v>7.6E-3</v>
          </cell>
        </row>
        <row r="13">
          <cell r="B13">
            <v>21</v>
          </cell>
          <cell r="C13">
            <v>374.42500000000001</v>
          </cell>
          <cell r="D13">
            <v>266.25799999999998</v>
          </cell>
          <cell r="L13" t="str">
            <v>아시아주식형</v>
          </cell>
          <cell r="M13">
            <v>4.8999999999999998E-3</v>
          </cell>
          <cell r="N13">
            <v>4.8999972641468048E-3</v>
          </cell>
          <cell r="O13">
            <v>8.8000000000000005E-3</v>
          </cell>
          <cell r="P13">
            <v>1.37E-2</v>
          </cell>
        </row>
        <row r="14">
          <cell r="B14">
            <v>22</v>
          </cell>
          <cell r="C14">
            <v>399.387</v>
          </cell>
          <cell r="D14">
            <v>282.899</v>
          </cell>
          <cell r="L14" t="str">
            <v>친디아주식형</v>
          </cell>
          <cell r="M14">
            <v>5.4000000000000003E-3</v>
          </cell>
          <cell r="N14">
            <v>2.0000000000000001E-4</v>
          </cell>
          <cell r="O14">
            <v>8.8000000000000005E-3</v>
          </cell>
          <cell r="P14">
            <v>1.44E-2</v>
          </cell>
        </row>
        <row r="15">
          <cell r="B15">
            <v>23</v>
          </cell>
          <cell r="C15">
            <v>432.66899999999998</v>
          </cell>
          <cell r="D15">
            <v>299.54000000000002</v>
          </cell>
          <cell r="L15" t="str">
            <v>글로벌베이직스</v>
          </cell>
          <cell r="M15">
            <v>4.8999999999999998E-3</v>
          </cell>
          <cell r="N15">
            <v>1E-4</v>
          </cell>
          <cell r="O15">
            <v>6.1999999999999998E-3</v>
          </cell>
          <cell r="P15">
            <v>1.12E-2</v>
          </cell>
        </row>
        <row r="16">
          <cell r="B16">
            <v>24</v>
          </cell>
          <cell r="C16">
            <v>465.95099999999996</v>
          </cell>
          <cell r="D16">
            <v>307.86099999999999</v>
          </cell>
          <cell r="L16" t="str">
            <v>엑티브주식형</v>
          </cell>
          <cell r="M16">
            <v>6.0000000000000001E-3</v>
          </cell>
          <cell r="N16">
            <v>3.0000000000000001E-3</v>
          </cell>
          <cell r="O16">
            <v>2.9999986290931702E-3</v>
          </cell>
          <cell r="P16">
            <v>9.0000000000000011E-3</v>
          </cell>
        </row>
        <row r="17">
          <cell r="B17">
            <v>25</v>
          </cell>
          <cell r="C17">
            <v>490.91300000000001</v>
          </cell>
          <cell r="D17">
            <v>299.54000000000002</v>
          </cell>
          <cell r="L17" t="str">
            <v>아시아인프라</v>
          </cell>
          <cell r="M17">
            <v>5.7999999999999996E-3</v>
          </cell>
          <cell r="N17">
            <v>2.0000000000000001E-4</v>
          </cell>
          <cell r="O17">
            <v>7.6E-3</v>
          </cell>
          <cell r="P17">
            <v>1.3599999999999999E-2</v>
          </cell>
        </row>
        <row r="18">
          <cell r="B18">
            <v>26</v>
          </cell>
          <cell r="C18">
            <v>507.55399999999997</v>
          </cell>
          <cell r="D18">
            <v>299.54000000000002</v>
          </cell>
          <cell r="L18" t="str">
            <v>이머징네비게이터</v>
          </cell>
          <cell r="M18">
            <v>5.7999999999999996E-3</v>
          </cell>
          <cell r="N18">
            <v>1E-4</v>
          </cell>
          <cell r="O18">
            <v>1.06E-2</v>
          </cell>
          <cell r="P18">
            <v>1.6500000000000001E-2</v>
          </cell>
        </row>
        <row r="19">
          <cell r="B19">
            <v>27</v>
          </cell>
          <cell r="C19">
            <v>507.55399999999997</v>
          </cell>
          <cell r="D19">
            <v>291.22000000000003</v>
          </cell>
          <cell r="L19" t="str">
            <v>배당주</v>
          </cell>
          <cell r="M19">
            <v>4.0000000000000001E-3</v>
          </cell>
          <cell r="N19">
            <v>1E-4</v>
          </cell>
          <cell r="O19">
            <v>4.5999999999999999E-3</v>
          </cell>
          <cell r="P19">
            <v>8.6999999999999994E-3</v>
          </cell>
        </row>
        <row r="20">
          <cell r="B20">
            <v>28</v>
          </cell>
          <cell r="C20">
            <v>499.23399999999998</v>
          </cell>
          <cell r="D20">
            <v>291.22000000000003</v>
          </cell>
          <cell r="L20" t="str">
            <v>글로벌익스플로러</v>
          </cell>
          <cell r="M20">
            <v>5.7999999999999996E-3</v>
          </cell>
          <cell r="N20">
            <v>1E-4</v>
          </cell>
          <cell r="O20">
            <v>1.0200000000000001E-2</v>
          </cell>
          <cell r="P20">
            <v>1.61E-2</v>
          </cell>
        </row>
        <row r="21">
          <cell r="B21">
            <v>29</v>
          </cell>
          <cell r="C21">
            <v>490.91300000000001</v>
          </cell>
          <cell r="D21">
            <v>291.22000000000003</v>
          </cell>
          <cell r="L21" t="str">
            <v>라이프사이클2015</v>
          </cell>
          <cell r="M21">
            <v>5.7999999999999996E-3</v>
          </cell>
          <cell r="N21">
            <v>2.0000000000000001E-4</v>
          </cell>
          <cell r="O21">
            <v>5.0000000000000001E-3</v>
          </cell>
          <cell r="P21">
            <v>1.0999999999999999E-2</v>
          </cell>
        </row>
        <row r="22">
          <cell r="B22">
            <v>30</v>
          </cell>
          <cell r="C22">
            <v>482.59300000000002</v>
          </cell>
          <cell r="D22">
            <v>299.54000000000002</v>
          </cell>
          <cell r="L22" t="str">
            <v>라이프사이클2025</v>
          </cell>
          <cell r="M22">
            <v>5.7999999999999996E-3</v>
          </cell>
          <cell r="N22">
            <v>1E-4</v>
          </cell>
          <cell r="O22">
            <v>7.0000000000000001E-3</v>
          </cell>
          <cell r="P22">
            <v>1.29E-2</v>
          </cell>
        </row>
        <row r="23">
          <cell r="B23">
            <v>31</v>
          </cell>
          <cell r="C23">
            <v>474.27199999999999</v>
          </cell>
          <cell r="D23">
            <v>307.86099999999999</v>
          </cell>
          <cell r="L23" t="str">
            <v>라이프사이클2035</v>
          </cell>
          <cell r="M23">
            <v>5.7999999999999996E-3</v>
          </cell>
          <cell r="N23">
            <v>1E-4</v>
          </cell>
          <cell r="O23">
            <v>8.0000000000000002E-3</v>
          </cell>
          <cell r="P23">
            <v>1.3899999999999999E-2</v>
          </cell>
        </row>
        <row r="24">
          <cell r="B24">
            <v>32</v>
          </cell>
          <cell r="C24">
            <v>474.27199999999999</v>
          </cell>
          <cell r="D24">
            <v>324.50200000000001</v>
          </cell>
          <cell r="F24" t="str">
            <v>남자</v>
          </cell>
          <cell r="G24">
            <v>87</v>
          </cell>
          <cell r="L24" t="str">
            <v>인덱스성장형</v>
          </cell>
          <cell r="M24">
            <v>3.5000000000000001E-3</v>
          </cell>
          <cell r="N24">
            <v>3.4999996423721313E-3</v>
          </cell>
          <cell r="O24">
            <v>2.3999999999999998E-3</v>
          </cell>
          <cell r="P24">
            <v>5.8999999999999999E-3</v>
          </cell>
        </row>
        <row r="25">
          <cell r="B25">
            <v>33</v>
          </cell>
          <cell r="C25">
            <v>482.59300000000002</v>
          </cell>
          <cell r="D25">
            <v>332.822</v>
          </cell>
          <cell r="F25" t="str">
            <v>여자</v>
          </cell>
          <cell r="G25">
            <v>91.8</v>
          </cell>
          <cell r="L25" t="str">
            <v>가치주</v>
          </cell>
          <cell r="M25">
            <v>3.5000000000000001E-3</v>
          </cell>
          <cell r="N25">
            <v>1E-4</v>
          </cell>
          <cell r="O25">
            <v>6.3E-3</v>
          </cell>
          <cell r="P25">
            <v>9.8999999999999991E-3</v>
          </cell>
        </row>
        <row r="26">
          <cell r="B26">
            <v>34</v>
          </cell>
          <cell r="C26">
            <v>499.23399999999998</v>
          </cell>
          <cell r="D26">
            <v>341.14299999999997</v>
          </cell>
          <cell r="L26" t="str">
            <v>A+차이나</v>
          </cell>
          <cell r="M26">
            <v>5.7999999999999996E-3</v>
          </cell>
          <cell r="N26">
            <v>1E-4</v>
          </cell>
          <cell r="O26">
            <v>9.4000000000000004E-3</v>
          </cell>
          <cell r="P26">
            <v>1.5300000000000001E-2</v>
          </cell>
        </row>
        <row r="27">
          <cell r="B27">
            <v>35</v>
          </cell>
          <cell r="C27">
            <v>524.19500000000005</v>
          </cell>
          <cell r="D27">
            <v>357.78400000000005</v>
          </cell>
          <cell r="L27" t="str">
            <v>글로벌토탈리턴채권</v>
          </cell>
          <cell r="M27">
            <v>4.8999999999999998E-3</v>
          </cell>
          <cell r="N27">
            <v>1E-4</v>
          </cell>
          <cell r="O27">
            <v>8.6999999999999994E-3</v>
          </cell>
          <cell r="P27">
            <v>1.37E-2</v>
          </cell>
        </row>
        <row r="28">
          <cell r="B28">
            <v>36</v>
          </cell>
          <cell r="C28">
            <v>565.798</v>
          </cell>
          <cell r="D28">
            <v>374.42500000000001</v>
          </cell>
          <cell r="L28" t="str">
            <v>글로벌커머더티</v>
          </cell>
          <cell r="M28">
            <v>5.7999999999999996E-3</v>
          </cell>
          <cell r="N28">
            <v>5.7999975979328156E-3</v>
          </cell>
          <cell r="O28">
            <v>1.0699999999999999E-2</v>
          </cell>
          <cell r="P28">
            <v>1.6500000000000001E-2</v>
          </cell>
        </row>
        <row r="29">
          <cell r="B29">
            <v>37</v>
          </cell>
          <cell r="C29">
            <v>615.72100000000012</v>
          </cell>
          <cell r="D29">
            <v>391.06600000000003</v>
          </cell>
          <cell r="L29" t="str">
            <v>성장섹터배분주식형</v>
          </cell>
          <cell r="M29">
            <v>6.0000000000000001E-3</v>
          </cell>
          <cell r="N29">
            <v>4.8999999999999998E-3</v>
          </cell>
          <cell r="O29">
            <v>4.8999972641468048E-3</v>
          </cell>
          <cell r="P29">
            <v>1.09E-2</v>
          </cell>
        </row>
        <row r="30">
          <cell r="B30">
            <v>38</v>
          </cell>
          <cell r="C30">
            <v>673.96500000000003</v>
          </cell>
          <cell r="D30">
            <v>407.70699999999999</v>
          </cell>
          <cell r="L30" t="str">
            <v>글로벌하이일드채권형</v>
          </cell>
          <cell r="M30">
            <v>3.5000000000000001E-3</v>
          </cell>
          <cell r="N30">
            <v>1E-4</v>
          </cell>
          <cell r="O30">
            <v>8.3999999999999995E-3</v>
          </cell>
          <cell r="P30">
            <v>1.2E-2</v>
          </cell>
        </row>
        <row r="31">
          <cell r="B31">
            <v>39</v>
          </cell>
          <cell r="C31">
            <v>757.17100000000005</v>
          </cell>
          <cell r="D31">
            <v>432.66899999999998</v>
          </cell>
          <cell r="L31" t="str">
            <v>이머징마켓채권형</v>
          </cell>
          <cell r="M31">
            <v>3.5000000000000001E-3</v>
          </cell>
          <cell r="N31">
            <v>1E-4</v>
          </cell>
          <cell r="O31">
            <v>1.06E-2</v>
          </cell>
          <cell r="P31">
            <v>1.4200000000000001E-2</v>
          </cell>
        </row>
        <row r="32">
          <cell r="B32">
            <v>40</v>
          </cell>
          <cell r="C32">
            <v>848.697</v>
          </cell>
          <cell r="D32">
            <v>465.95099999999996</v>
          </cell>
          <cell r="L32" t="str">
            <v>글로벌멀티인컴</v>
          </cell>
          <cell r="M32">
            <v>4.0000000000000001E-3</v>
          </cell>
          <cell r="N32">
            <v>4.8999999999999998E-3</v>
          </cell>
          <cell r="O32">
            <v>7.4999999999999997E-3</v>
          </cell>
          <cell r="P32">
            <v>1.6399999999999998E-2</v>
          </cell>
        </row>
        <row r="33">
          <cell r="B33">
            <v>41</v>
          </cell>
          <cell r="C33">
            <v>948.54399999999998</v>
          </cell>
          <cell r="D33">
            <v>499.23399999999998</v>
          </cell>
          <cell r="L33" t="str">
            <v>듀얼타겟</v>
          </cell>
          <cell r="M33">
            <v>4.0000000000000001E-3</v>
          </cell>
          <cell r="N33">
            <v>1E-4</v>
          </cell>
          <cell r="O33">
            <v>8.6999999999999994E-3</v>
          </cell>
          <cell r="P33">
            <v>1.2799999999999999E-2</v>
          </cell>
        </row>
        <row r="34">
          <cell r="B34">
            <v>42</v>
          </cell>
          <cell r="C34">
            <v>1056.711</v>
          </cell>
          <cell r="D34">
            <v>540.83600000000001</v>
          </cell>
          <cell r="L34" t="str">
            <v>코리아인덱스</v>
          </cell>
          <cell r="M34">
            <v>5.0000000000000001E-3</v>
          </cell>
          <cell r="N34">
            <v>5.0000000000000001E-4</v>
          </cell>
          <cell r="O34">
            <v>4.9999961629509926E-4</v>
          </cell>
          <cell r="P34">
            <v>5.4999999999999997E-3</v>
          </cell>
        </row>
        <row r="35">
          <cell r="B35">
            <v>43</v>
          </cell>
          <cell r="C35">
            <v>1164.8779999999999</v>
          </cell>
          <cell r="D35">
            <v>582.43899999999996</v>
          </cell>
          <cell r="L35" t="str">
            <v>삼성그룹주플러스주식형</v>
          </cell>
          <cell r="M35">
            <v>3.5000000000000001E-3</v>
          </cell>
          <cell r="N35">
            <v>4.4000000000000003E-3</v>
          </cell>
          <cell r="O35">
            <v>3.0999999999999999E-3</v>
          </cell>
          <cell r="P35">
            <v>1.1000000000000001E-2</v>
          </cell>
        </row>
        <row r="36">
          <cell r="B36">
            <v>44</v>
          </cell>
          <cell r="C36">
            <v>1281.366</v>
          </cell>
          <cell r="D36">
            <v>624.04199999999992</v>
          </cell>
          <cell r="L36" t="str">
            <v>글로벌메자닌</v>
          </cell>
          <cell r="M36">
            <v>3.5000000000000001E-3</v>
          </cell>
          <cell r="N36">
            <v>2.0000000000000001E-4</v>
          </cell>
          <cell r="O36">
            <v>1.0500000000000001E-2</v>
          </cell>
          <cell r="P36">
            <v>1.4200000000000001E-2</v>
          </cell>
        </row>
        <row r="37">
          <cell r="B37">
            <v>45</v>
          </cell>
          <cell r="C37">
            <v>1406.175</v>
          </cell>
          <cell r="D37">
            <v>673.96500000000003</v>
          </cell>
          <cell r="L37" t="str">
            <v>미국인컴앤그로쓰</v>
          </cell>
          <cell r="M37">
            <v>4.4999999999999997E-3</v>
          </cell>
          <cell r="N37">
            <v>1E-4</v>
          </cell>
          <cell r="O37">
            <v>8.3999999999999995E-3</v>
          </cell>
          <cell r="P37">
            <v>1.2999999999999999E-2</v>
          </cell>
        </row>
        <row r="38">
          <cell r="B38">
            <v>46</v>
          </cell>
          <cell r="C38">
            <v>1547.624</v>
          </cell>
          <cell r="D38">
            <v>723.8889999999999</v>
          </cell>
          <cell r="L38" t="str">
            <v>유럽주식형</v>
          </cell>
          <cell r="M38">
            <v>4.4999999999999997E-3</v>
          </cell>
          <cell r="N38">
            <v>1E-4</v>
          </cell>
          <cell r="O38">
            <v>1.06E-2</v>
          </cell>
          <cell r="P38">
            <v>1.52E-2</v>
          </cell>
        </row>
        <row r="39">
          <cell r="B39">
            <v>47</v>
          </cell>
          <cell r="C39">
            <v>1705.7150000000001</v>
          </cell>
          <cell r="D39">
            <v>773.81200000000001</v>
          </cell>
          <cell r="L39">
            <v>773.8115234375</v>
          </cell>
          <cell r="M39">
            <v>773.8115234375</v>
          </cell>
          <cell r="N39">
            <v>773.8115234375</v>
          </cell>
          <cell r="O39">
            <v>773.8115234375</v>
          </cell>
          <cell r="P39">
            <v>773.8115234375</v>
          </cell>
        </row>
        <row r="40">
          <cell r="B40">
            <v>48</v>
          </cell>
          <cell r="C40">
            <v>1872.1260000000002</v>
          </cell>
          <cell r="D40">
            <v>832.05600000000004</v>
          </cell>
          <cell r="L40">
            <v>832.0556640625</v>
          </cell>
          <cell r="M40">
            <v>832.0556640625</v>
          </cell>
          <cell r="N40">
            <v>832.0556640625</v>
          </cell>
          <cell r="O40">
            <v>832.0556640625</v>
          </cell>
          <cell r="P40">
            <v>832.0556640625</v>
          </cell>
        </row>
        <row r="41">
          <cell r="B41">
            <v>49</v>
          </cell>
          <cell r="C41">
            <v>2046.8579999999999</v>
          </cell>
          <cell r="D41">
            <v>898.62099999999998</v>
          </cell>
          <cell r="L41">
            <v>898.62060546875</v>
          </cell>
          <cell r="M41">
            <v>898.62060546875</v>
          </cell>
          <cell r="N41">
            <v>898.62060546875</v>
          </cell>
          <cell r="O41">
            <v>898.62060546875</v>
          </cell>
          <cell r="P41">
            <v>898.62060546875</v>
          </cell>
        </row>
        <row r="42">
          <cell r="B42">
            <v>50</v>
          </cell>
          <cell r="C42">
            <v>2246.5509999999999</v>
          </cell>
          <cell r="D42">
            <v>965.18499999999995</v>
          </cell>
          <cell r="L42">
            <v>965.1845703125</v>
          </cell>
          <cell r="M42">
            <v>965.1845703125</v>
          </cell>
          <cell r="N42">
            <v>965.1845703125</v>
          </cell>
          <cell r="O42">
            <v>965.1845703125</v>
          </cell>
          <cell r="P42">
            <v>965.1845703125</v>
          </cell>
        </row>
        <row r="43">
          <cell r="B43">
            <v>51</v>
          </cell>
          <cell r="C43">
            <v>2471.2060000000001</v>
          </cell>
          <cell r="D43">
            <v>1040.07</v>
          </cell>
          <cell r="L43">
            <v>1040.0693359375</v>
          </cell>
          <cell r="M43">
            <v>1040.0693359375</v>
          </cell>
          <cell r="N43">
            <v>1040.0693359375</v>
          </cell>
          <cell r="O43">
            <v>1040.0693359375</v>
          </cell>
          <cell r="P43">
            <v>1040.0693359375</v>
          </cell>
        </row>
        <row r="44">
          <cell r="B44">
            <v>52</v>
          </cell>
          <cell r="C44">
            <v>2720.8229999999999</v>
          </cell>
          <cell r="D44">
            <v>1106.635</v>
          </cell>
          <cell r="L44">
            <v>1106.634765625</v>
          </cell>
          <cell r="M44">
            <v>1106.634765625</v>
          </cell>
          <cell r="N44">
            <v>1106.634765625</v>
          </cell>
          <cell r="O44">
            <v>1106.634765625</v>
          </cell>
          <cell r="P44">
            <v>1106.634765625</v>
          </cell>
        </row>
        <row r="45">
          <cell r="B45">
            <v>53</v>
          </cell>
          <cell r="C45">
            <v>2995.402</v>
          </cell>
          <cell r="D45">
            <v>1173.1990000000001</v>
          </cell>
          <cell r="L45">
            <v>1173.1982421875</v>
          </cell>
          <cell r="M45">
            <v>1173.1982421875</v>
          </cell>
          <cell r="N45">
            <v>1173.1982421875</v>
          </cell>
          <cell r="O45">
            <v>1173.1982421875</v>
          </cell>
          <cell r="P45">
            <v>1173.1982421875</v>
          </cell>
        </row>
        <row r="46">
          <cell r="B46">
            <v>54</v>
          </cell>
          <cell r="C46">
            <v>3303.2629999999999</v>
          </cell>
          <cell r="D46">
            <v>1248.0839999999998</v>
          </cell>
          <cell r="L46">
            <v>1248.083984375</v>
          </cell>
          <cell r="M46">
            <v>1248.083984375</v>
          </cell>
          <cell r="N46">
            <v>1248.083984375</v>
          </cell>
          <cell r="O46">
            <v>1248.083984375</v>
          </cell>
          <cell r="P46">
            <v>1248.083984375</v>
          </cell>
        </row>
        <row r="47">
          <cell r="B47">
            <v>55</v>
          </cell>
          <cell r="C47">
            <v>3619.444</v>
          </cell>
          <cell r="D47">
            <v>1322.9689999999998</v>
          </cell>
          <cell r="L47">
            <v>1322.96875</v>
          </cell>
          <cell r="M47">
            <v>1322.96875</v>
          </cell>
          <cell r="N47">
            <v>1322.96875</v>
          </cell>
          <cell r="O47">
            <v>1322.96875</v>
          </cell>
          <cell r="P47">
            <v>1322.96875</v>
          </cell>
        </row>
        <row r="48">
          <cell r="B48">
            <v>56</v>
          </cell>
          <cell r="C48">
            <v>3943.9459999999999</v>
          </cell>
          <cell r="D48">
            <v>1414.4949999999999</v>
          </cell>
          <cell r="L48">
            <v>1414.494140625</v>
          </cell>
          <cell r="M48">
            <v>1414.494140625</v>
          </cell>
          <cell r="N48">
            <v>1414.494140625</v>
          </cell>
          <cell r="O48">
            <v>1414.494140625</v>
          </cell>
          <cell r="P48">
            <v>1414.494140625</v>
          </cell>
        </row>
        <row r="49">
          <cell r="B49">
            <v>57</v>
          </cell>
          <cell r="C49">
            <v>4260.1269999999995</v>
          </cell>
          <cell r="D49">
            <v>1522.6629999999998</v>
          </cell>
          <cell r="L49">
            <v>1522.662109375</v>
          </cell>
          <cell r="M49">
            <v>1522.662109375</v>
          </cell>
          <cell r="N49">
            <v>1522.662109375</v>
          </cell>
          <cell r="O49">
            <v>1522.662109375</v>
          </cell>
          <cell r="P49">
            <v>1522.662109375</v>
          </cell>
        </row>
        <row r="50">
          <cell r="B50">
            <v>58</v>
          </cell>
          <cell r="C50">
            <v>4584.6289999999999</v>
          </cell>
          <cell r="D50">
            <v>1639.1499999999999</v>
          </cell>
          <cell r="L50">
            <v>1639.1494140625</v>
          </cell>
          <cell r="M50">
            <v>1639.1494140625</v>
          </cell>
          <cell r="N50">
            <v>1639.1494140625</v>
          </cell>
          <cell r="O50">
            <v>1639.1494140625</v>
          </cell>
          <cell r="P50">
            <v>1639.1494140625</v>
          </cell>
        </row>
        <row r="51">
          <cell r="B51">
            <v>59</v>
          </cell>
          <cell r="C51">
            <v>4925.7719999999999</v>
          </cell>
          <cell r="D51">
            <v>1763.9589999999998</v>
          </cell>
          <cell r="L51">
            <v>1763.958984375</v>
          </cell>
          <cell r="M51">
            <v>1763.958984375</v>
          </cell>
          <cell r="N51">
            <v>1763.958984375</v>
          </cell>
        </row>
        <row r="52">
          <cell r="B52">
            <v>60</v>
          </cell>
          <cell r="C52">
            <v>5300.1970000000001</v>
          </cell>
          <cell r="D52">
            <v>1905.4080000000001</v>
          </cell>
          <cell r="L52">
            <v>1905.4072265625</v>
          </cell>
          <cell r="M52">
            <v>1905.4072265625</v>
          </cell>
          <cell r="N52">
            <v>1905.4072265625</v>
          </cell>
        </row>
        <row r="53">
          <cell r="B53">
            <v>61</v>
          </cell>
          <cell r="C53">
            <v>5732.866</v>
          </cell>
          <cell r="D53">
            <v>2063.4989999999998</v>
          </cell>
          <cell r="L53">
            <v>2063.498046875</v>
          </cell>
          <cell r="M53">
            <v>2063.498046875</v>
          </cell>
          <cell r="N53">
            <v>2063.498046875</v>
          </cell>
        </row>
        <row r="54">
          <cell r="B54">
            <v>62</v>
          </cell>
          <cell r="C54">
            <v>6232.1</v>
          </cell>
          <cell r="D54">
            <v>2254.8719999999998</v>
          </cell>
          <cell r="L54">
            <v>2254.87109375</v>
          </cell>
        </row>
        <row r="55">
          <cell r="B55">
            <v>63</v>
          </cell>
          <cell r="C55">
            <v>6847.8209999999999</v>
          </cell>
          <cell r="D55">
            <v>2479.527</v>
          </cell>
          <cell r="L55">
            <v>2479.525390625</v>
          </cell>
        </row>
        <row r="56">
          <cell r="B56">
            <v>64</v>
          </cell>
          <cell r="C56">
            <v>7571.7099999999991</v>
          </cell>
          <cell r="D56">
            <v>2762.4259999999999</v>
          </cell>
          <cell r="L56">
            <v>2762.42578125</v>
          </cell>
        </row>
        <row r="57">
          <cell r="B57">
            <v>65</v>
          </cell>
          <cell r="C57">
            <v>8437.0479999999989</v>
          </cell>
          <cell r="D57">
            <v>3103.569</v>
          </cell>
          <cell r="L57">
            <v>3103.568359375</v>
          </cell>
        </row>
        <row r="58">
          <cell r="B58">
            <v>66</v>
          </cell>
          <cell r="C58">
            <v>9427.1949999999997</v>
          </cell>
          <cell r="D58">
            <v>3486.3150000000001</v>
          </cell>
          <cell r="L58">
            <v>3486.314453125</v>
          </cell>
        </row>
        <row r="59">
          <cell r="B59">
            <v>67</v>
          </cell>
          <cell r="C59">
            <v>10525.509</v>
          </cell>
          <cell r="D59">
            <v>3910.663</v>
          </cell>
          <cell r="L59">
            <v>3910.662109375</v>
          </cell>
        </row>
        <row r="60">
          <cell r="B60">
            <v>68</v>
          </cell>
          <cell r="C60">
            <v>11731.99</v>
          </cell>
          <cell r="D60">
            <v>4401.5770000000002</v>
          </cell>
        </row>
        <row r="61">
          <cell r="B61">
            <v>69</v>
          </cell>
          <cell r="C61">
            <v>12963.433000000001</v>
          </cell>
          <cell r="D61">
            <v>4950.7329999999993</v>
          </cell>
        </row>
        <row r="62">
          <cell r="B62">
            <v>70</v>
          </cell>
          <cell r="C62">
            <v>14194.876</v>
          </cell>
          <cell r="D62">
            <v>5566.4549999999999</v>
          </cell>
        </row>
        <row r="63">
          <cell r="B63">
            <v>71</v>
          </cell>
          <cell r="C63">
            <v>15451.281000000001</v>
          </cell>
          <cell r="D63">
            <v>6315.3050000000003</v>
          </cell>
        </row>
        <row r="64">
          <cell r="B64">
            <v>72</v>
          </cell>
          <cell r="C64">
            <v>16790.891</v>
          </cell>
          <cell r="D64">
            <v>7197.2850000000008</v>
          </cell>
        </row>
        <row r="65">
          <cell r="B65">
            <v>73</v>
          </cell>
          <cell r="C65">
            <v>18380.117999999999</v>
          </cell>
          <cell r="D65">
            <v>8187.4319999999998</v>
          </cell>
        </row>
        <row r="66">
          <cell r="B66">
            <v>74</v>
          </cell>
          <cell r="C66">
            <v>20243.923999999999</v>
          </cell>
          <cell r="D66">
            <v>9327.348</v>
          </cell>
        </row>
        <row r="67">
          <cell r="B67">
            <v>75</v>
          </cell>
          <cell r="C67">
            <v>22648.566000000003</v>
          </cell>
          <cell r="D67">
            <v>10633.675999999999</v>
          </cell>
        </row>
        <row r="68">
          <cell r="B68">
            <v>76</v>
          </cell>
          <cell r="C68">
            <v>25727.173000000003</v>
          </cell>
          <cell r="D68">
            <v>12139.697999999999</v>
          </cell>
        </row>
        <row r="69">
          <cell r="B69">
            <v>77</v>
          </cell>
          <cell r="C69">
            <v>29779.286</v>
          </cell>
          <cell r="D69">
            <v>13970.221</v>
          </cell>
        </row>
        <row r="70">
          <cell r="B70">
            <v>78</v>
          </cell>
          <cell r="C70">
            <v>35146.048000000003</v>
          </cell>
          <cell r="D70">
            <v>16366.543000000001</v>
          </cell>
        </row>
        <row r="71">
          <cell r="B71">
            <v>79</v>
          </cell>
          <cell r="C71">
            <v>41686.008000000002</v>
          </cell>
          <cell r="D71">
            <v>19553.316999999999</v>
          </cell>
        </row>
        <row r="72">
          <cell r="B72">
            <v>80</v>
          </cell>
          <cell r="C72">
            <v>48691.92</v>
          </cell>
          <cell r="D72">
            <v>23805.124</v>
          </cell>
        </row>
        <row r="73">
          <cell r="B73">
            <v>81</v>
          </cell>
          <cell r="C73">
            <v>55348.367999999995</v>
          </cell>
          <cell r="D73">
            <v>29055.397000000001</v>
          </cell>
        </row>
        <row r="74">
          <cell r="B74">
            <v>82</v>
          </cell>
          <cell r="C74">
            <v>61680.314999999995</v>
          </cell>
          <cell r="D74">
            <v>34522.006000000001</v>
          </cell>
        </row>
        <row r="75">
          <cell r="B75">
            <v>83</v>
          </cell>
          <cell r="C75">
            <v>68137.069999999992</v>
          </cell>
          <cell r="D75">
            <v>39397.853999999999</v>
          </cell>
        </row>
        <row r="76">
          <cell r="B76">
            <v>84</v>
          </cell>
          <cell r="C76">
            <v>75575.650999999998</v>
          </cell>
          <cell r="D76">
            <v>44955.988000000005</v>
          </cell>
        </row>
        <row r="77">
          <cell r="B77">
            <v>85</v>
          </cell>
          <cell r="C77">
            <v>84811.472999999998</v>
          </cell>
          <cell r="D77">
            <v>51262.972999999998</v>
          </cell>
        </row>
        <row r="78">
          <cell r="B78">
            <v>86</v>
          </cell>
          <cell r="C78">
            <v>97533.61</v>
          </cell>
          <cell r="D78">
            <v>58418.654999999999</v>
          </cell>
        </row>
        <row r="79">
          <cell r="B79">
            <v>87</v>
          </cell>
          <cell r="C79">
            <v>109523.538</v>
          </cell>
          <cell r="D79">
            <v>66539.521999999997</v>
          </cell>
        </row>
        <row r="80">
          <cell r="B80">
            <v>88</v>
          </cell>
          <cell r="C80">
            <v>122869.71699999999</v>
          </cell>
          <cell r="D80">
            <v>75725.421000000002</v>
          </cell>
        </row>
        <row r="81">
          <cell r="B81">
            <v>89</v>
          </cell>
          <cell r="C81">
            <v>137671.99400000001</v>
          </cell>
          <cell r="D81">
            <v>86109.481</v>
          </cell>
        </row>
        <row r="82">
          <cell r="B82">
            <v>90</v>
          </cell>
          <cell r="C82">
            <v>153947.01</v>
          </cell>
          <cell r="D82">
            <v>97824.83</v>
          </cell>
        </row>
        <row r="83">
          <cell r="B83">
            <v>91</v>
          </cell>
          <cell r="C83">
            <v>171270.41700000002</v>
          </cell>
          <cell r="D83">
            <v>111004.598</v>
          </cell>
        </row>
        <row r="84">
          <cell r="B84">
            <v>92</v>
          </cell>
          <cell r="C84">
            <v>190307.86000000002</v>
          </cell>
          <cell r="D84">
            <v>125806.875</v>
          </cell>
        </row>
        <row r="85">
          <cell r="B85">
            <v>93</v>
          </cell>
          <cell r="C85">
            <v>211175.826</v>
          </cell>
          <cell r="D85">
            <v>142389.75200000001</v>
          </cell>
        </row>
        <row r="86">
          <cell r="B86">
            <v>94</v>
          </cell>
          <cell r="C86">
            <v>233990.802</v>
          </cell>
          <cell r="D86">
            <v>160886.35800000001</v>
          </cell>
        </row>
        <row r="87">
          <cell r="B87">
            <v>95</v>
          </cell>
          <cell r="C87">
            <v>258844.31699999998</v>
          </cell>
          <cell r="D87">
            <v>181463.10400000002</v>
          </cell>
        </row>
        <row r="88">
          <cell r="B88">
            <v>96</v>
          </cell>
          <cell r="C88">
            <v>285802.93300000002</v>
          </cell>
          <cell r="D88">
            <v>204236.478</v>
          </cell>
        </row>
        <row r="89">
          <cell r="B89">
            <v>97</v>
          </cell>
          <cell r="C89">
            <v>314924.89399999997</v>
          </cell>
          <cell r="D89">
            <v>229339.60900000003</v>
          </cell>
        </row>
        <row r="90">
          <cell r="B90">
            <v>98</v>
          </cell>
          <cell r="C90">
            <v>346251.80499999999</v>
          </cell>
          <cell r="D90">
            <v>256847.38200000001</v>
          </cell>
        </row>
        <row r="91">
          <cell r="B91">
            <v>99</v>
          </cell>
          <cell r="C91">
            <v>379725.42</v>
          </cell>
          <cell r="D91">
            <v>286809.72100000002</v>
          </cell>
        </row>
        <row r="92">
          <cell r="B92">
            <v>100</v>
          </cell>
          <cell r="C92">
            <v>415304.13600000006</v>
          </cell>
          <cell r="D92">
            <v>319193.342</v>
          </cell>
        </row>
        <row r="93">
          <cell r="B93">
            <v>101</v>
          </cell>
          <cell r="C93">
            <v>452846.505</v>
          </cell>
          <cell r="D93">
            <v>353915.04099999997</v>
          </cell>
        </row>
        <row r="94">
          <cell r="B94">
            <v>102</v>
          </cell>
          <cell r="C94">
            <v>492152.83300000004</v>
          </cell>
          <cell r="D94">
            <v>390791.76500000001</v>
          </cell>
        </row>
        <row r="95">
          <cell r="B95">
            <v>103</v>
          </cell>
          <cell r="C95">
            <v>532965.18199999991</v>
          </cell>
          <cell r="D95">
            <v>429532.29500000004</v>
          </cell>
        </row>
        <row r="96">
          <cell r="B96">
            <v>104</v>
          </cell>
          <cell r="C96">
            <v>571855.48199999996</v>
          </cell>
          <cell r="D96">
            <v>469720.60200000001</v>
          </cell>
        </row>
        <row r="97">
          <cell r="B97">
            <v>105</v>
          </cell>
          <cell r="C97">
            <v>608881.97600000002</v>
          </cell>
          <cell r="D97">
            <v>510840.81199999998</v>
          </cell>
        </row>
        <row r="98">
          <cell r="B98">
            <v>106</v>
          </cell>
          <cell r="C98">
            <v>644477.33400000003</v>
          </cell>
          <cell r="D98">
            <v>552210.63899999997</v>
          </cell>
        </row>
        <row r="99">
          <cell r="B99">
            <v>107</v>
          </cell>
          <cell r="C99">
            <v>677975.91099999996</v>
          </cell>
          <cell r="D99">
            <v>593081.23199999996</v>
          </cell>
        </row>
        <row r="100">
          <cell r="B100">
            <v>108</v>
          </cell>
          <cell r="C100">
            <v>708737.02299999993</v>
          </cell>
          <cell r="D100">
            <v>632595.57400000002</v>
          </cell>
        </row>
        <row r="101">
          <cell r="B101">
            <v>109</v>
          </cell>
          <cell r="C101">
            <v>736211.51399999997</v>
          </cell>
          <cell r="D101">
            <v>669880.005</v>
          </cell>
        </row>
        <row r="102">
          <cell r="B102">
            <v>110</v>
          </cell>
          <cell r="C102">
            <v>832056.05</v>
          </cell>
          <cell r="D102">
            <v>704085.83</v>
          </cell>
        </row>
        <row r="103">
          <cell r="B103">
            <v>111</v>
          </cell>
          <cell r="C103">
            <v>0</v>
          </cell>
          <cell r="D103">
            <v>734489.15800000005</v>
          </cell>
        </row>
        <row r="104">
          <cell r="B104">
            <v>112</v>
          </cell>
          <cell r="C104">
            <v>0</v>
          </cell>
          <cell r="D104">
            <v>832056.05</v>
          </cell>
        </row>
      </sheetData>
      <sheetData sheetId="16">
        <row r="6">
          <cell r="L6" t="str">
            <v>채권형</v>
          </cell>
          <cell r="M6">
            <v>4.7999999999999996E-3</v>
          </cell>
          <cell r="N6">
            <v>2.0000000000000001E-4</v>
          </cell>
          <cell r="O6">
            <v>1.9999989308416843E-4</v>
          </cell>
          <cell r="P6">
            <v>4.9999999999999992E-3</v>
          </cell>
        </row>
        <row r="7">
          <cell r="B7">
            <v>15</v>
          </cell>
          <cell r="C7">
            <v>224.67771765829636</v>
          </cell>
          <cell r="D7">
            <v>124.82095425460908</v>
          </cell>
          <cell r="L7" t="str">
            <v>가치주식형</v>
          </cell>
          <cell r="M7">
            <v>7.7999999999999996E-3</v>
          </cell>
          <cell r="N7">
            <v>2.0000000000000001E-4</v>
          </cell>
          <cell r="O7">
            <v>1.9999989308416843E-4</v>
          </cell>
          <cell r="P7">
            <v>8.0000000000000002E-3</v>
          </cell>
        </row>
        <row r="8">
          <cell r="B8">
            <v>16</v>
          </cell>
          <cell r="C8">
            <v>266.28470240983273</v>
          </cell>
          <cell r="D8">
            <v>141.46374815522364</v>
          </cell>
          <cell r="L8" t="str">
            <v>성장주식형</v>
          </cell>
          <cell r="M8">
            <v>7.7999999999999996E-3</v>
          </cell>
          <cell r="N8">
            <v>2.0000000000000001E-4</v>
          </cell>
          <cell r="O8">
            <v>1.9999989308416843E-4</v>
          </cell>
          <cell r="P8">
            <v>8.0000000000000002E-3</v>
          </cell>
        </row>
        <row r="9">
          <cell r="B9">
            <v>17</v>
          </cell>
          <cell r="C9">
            <v>299.57029021106183</v>
          </cell>
          <cell r="D9">
            <v>166.42793900614544</v>
          </cell>
          <cell r="L9" t="str">
            <v>미국주식형</v>
          </cell>
          <cell r="M9">
            <v>4.1000000000000003E-3</v>
          </cell>
          <cell r="N9">
            <v>1.8E-5</v>
          </cell>
          <cell r="O9">
            <v>1.6999999999999999E-3</v>
          </cell>
          <cell r="P9">
            <v>5.8180000000000003E-3</v>
          </cell>
        </row>
        <row r="10">
          <cell r="B10">
            <v>18</v>
          </cell>
          <cell r="C10">
            <v>324.53448106198357</v>
          </cell>
          <cell r="D10">
            <v>183.07073290675999</v>
          </cell>
          <cell r="L10" t="str">
            <v>글로벌주식형</v>
          </cell>
          <cell r="M10">
            <v>5.5999999999999999E-3</v>
          </cell>
          <cell r="N10">
            <v>2.0000000000000001E-4</v>
          </cell>
          <cell r="O10">
            <v>9.4999999999999998E-3</v>
          </cell>
          <cell r="P10">
            <v>1.5299999999999999E-2</v>
          </cell>
        </row>
        <row r="11">
          <cell r="B11">
            <v>19</v>
          </cell>
          <cell r="C11">
            <v>349.49867191290542</v>
          </cell>
          <cell r="D11">
            <v>208.03492375768178</v>
          </cell>
          <cell r="L11" t="str">
            <v>인덱스주식형</v>
          </cell>
          <cell r="M11">
            <v>6.7999999999999996E-3</v>
          </cell>
          <cell r="N11">
            <v>3.5999999999999999E-3</v>
          </cell>
          <cell r="O11">
            <v>3.5999994724988937E-3</v>
          </cell>
          <cell r="P11">
            <v>1.04E-2</v>
          </cell>
        </row>
        <row r="12">
          <cell r="B12">
            <v>20</v>
          </cell>
          <cell r="C12">
            <v>374.46286276382722</v>
          </cell>
          <cell r="D12">
            <v>232.99911460860361</v>
          </cell>
          <cell r="L12" t="str">
            <v>아시아주식형</v>
          </cell>
          <cell r="M12">
            <v>4.5999999999999999E-3</v>
          </cell>
          <cell r="N12">
            <v>4.0000000000000002E-4</v>
          </cell>
          <cell r="O12">
            <v>9.7999999999999997E-3</v>
          </cell>
          <cell r="P12">
            <v>1.4800000000000001E-2</v>
          </cell>
        </row>
        <row r="13">
          <cell r="B13">
            <v>21</v>
          </cell>
          <cell r="C13">
            <v>399.42705361474907</v>
          </cell>
          <cell r="D13">
            <v>249.64190850921815</v>
          </cell>
          <cell r="L13" t="str">
            <v>유럽주식형</v>
          </cell>
          <cell r="M13">
            <v>5.5999999999999999E-3</v>
          </cell>
          <cell r="N13">
            <v>5.0000000000000001E-4</v>
          </cell>
          <cell r="O13">
            <v>9.1000000000000004E-3</v>
          </cell>
          <cell r="P13">
            <v>1.52E-2</v>
          </cell>
        </row>
        <row r="14">
          <cell r="B14">
            <v>22</v>
          </cell>
          <cell r="C14">
            <v>416.06984751536356</v>
          </cell>
          <cell r="D14">
            <v>266.28470240983273</v>
          </cell>
          <cell r="L14" t="str">
            <v>브릭스주식형</v>
          </cell>
          <cell r="M14">
            <v>5.5999999999999999E-3</v>
          </cell>
          <cell r="N14">
            <v>5.0000000000000001E-4</v>
          </cell>
          <cell r="O14">
            <v>1.1900000000000001E-2</v>
          </cell>
          <cell r="P14">
            <v>1.8000000000000002E-2</v>
          </cell>
        </row>
        <row r="15">
          <cell r="B15">
            <v>23</v>
          </cell>
          <cell r="C15">
            <v>441.03403836628542</v>
          </cell>
          <cell r="D15">
            <v>274.60609936013998</v>
          </cell>
          <cell r="L15" t="str">
            <v>글로벌채권형</v>
          </cell>
          <cell r="M15">
            <v>3.5999999999999999E-3</v>
          </cell>
          <cell r="N15">
            <v>1E-4</v>
          </cell>
          <cell r="O15">
            <v>7.6E-3</v>
          </cell>
          <cell r="P15">
            <v>1.1299999999999999E-2</v>
          </cell>
        </row>
        <row r="16">
          <cell r="B16">
            <v>24</v>
          </cell>
          <cell r="C16">
            <v>465.99822921720721</v>
          </cell>
          <cell r="D16">
            <v>282.92749631044728</v>
          </cell>
          <cell r="L16" t="str">
            <v>골드투자형</v>
          </cell>
          <cell r="M16">
            <v>4.1000000000000003E-3</v>
          </cell>
          <cell r="N16">
            <v>1.9E-3</v>
          </cell>
          <cell r="O16">
            <v>2.0999999999999999E-3</v>
          </cell>
          <cell r="P16">
            <v>8.0999999999999996E-3</v>
          </cell>
        </row>
        <row r="17">
          <cell r="B17">
            <v>25</v>
          </cell>
          <cell r="C17">
            <v>490.96242006812912</v>
          </cell>
          <cell r="D17">
            <v>282.92749631044728</v>
          </cell>
          <cell r="L17" t="str">
            <v>글로벌 고배당 주식형</v>
          </cell>
          <cell r="M17">
            <v>6.6E-3</v>
          </cell>
          <cell r="N17">
            <v>6.5999999642372131E-3</v>
          </cell>
          <cell r="O17">
            <v>5.0000000000000001E-3</v>
          </cell>
          <cell r="P17">
            <v>1.1599999999999999E-2</v>
          </cell>
        </row>
        <row r="18">
          <cell r="B18">
            <v>26</v>
          </cell>
          <cell r="C18">
            <v>507.60521396874361</v>
          </cell>
          <cell r="D18">
            <v>282.92749631044728</v>
          </cell>
          <cell r="L18" t="str">
            <v>글로벌 하이일들 채권형</v>
          </cell>
          <cell r="M18">
            <v>6.4000000000000003E-3</v>
          </cell>
          <cell r="N18">
            <v>6.3999965786933899E-3</v>
          </cell>
          <cell r="O18">
            <v>6.0000000000000001E-3</v>
          </cell>
          <cell r="P18">
            <v>1.2400000000000001E-2</v>
          </cell>
        </row>
        <row r="19">
          <cell r="B19">
            <v>27</v>
          </cell>
          <cell r="C19">
            <v>524.24800786935816</v>
          </cell>
          <cell r="D19">
            <v>291.24889326075453</v>
          </cell>
          <cell r="L19" t="str">
            <v>글로벌 멀티인컴</v>
          </cell>
          <cell r="M19">
            <v>6.1000000000000004E-3</v>
          </cell>
          <cell r="N19">
            <v>6.099998950958252E-3</v>
          </cell>
          <cell r="O19">
            <v>7.9000000000000008E-3</v>
          </cell>
          <cell r="P19">
            <v>1.4000000000000002E-2</v>
          </cell>
        </row>
        <row r="20">
          <cell r="B20">
            <v>28</v>
          </cell>
          <cell r="C20">
            <v>524.24800786935816</v>
          </cell>
          <cell r="D20">
            <v>291.24889326075453</v>
          </cell>
          <cell r="L20">
            <v>291.248779296875</v>
          </cell>
          <cell r="M20">
            <v>291.248779296875</v>
          </cell>
          <cell r="N20">
            <v>291.248779296875</v>
          </cell>
          <cell r="O20">
            <v>291.248779296875</v>
          </cell>
          <cell r="P20">
            <v>291.248779296875</v>
          </cell>
        </row>
        <row r="21">
          <cell r="B21">
            <v>29</v>
          </cell>
          <cell r="C21">
            <v>515.92661091905086</v>
          </cell>
          <cell r="D21">
            <v>299.57029021106183</v>
          </cell>
          <cell r="L21">
            <v>299.570068359375</v>
          </cell>
          <cell r="M21">
            <v>299.570068359375</v>
          </cell>
          <cell r="N21">
            <v>299.570068359375</v>
          </cell>
          <cell r="O21">
            <v>299.570068359375</v>
          </cell>
          <cell r="P21">
            <v>299.570068359375</v>
          </cell>
        </row>
        <row r="22">
          <cell r="B22">
            <v>30</v>
          </cell>
          <cell r="C22">
            <v>507.60521396874361</v>
          </cell>
          <cell r="D22">
            <v>307.89168716136908</v>
          </cell>
          <cell r="L22">
            <v>307.8916015625</v>
          </cell>
          <cell r="M22">
            <v>307.8916015625</v>
          </cell>
          <cell r="N22">
            <v>307.8916015625</v>
          </cell>
          <cell r="O22">
            <v>307.8916015625</v>
          </cell>
          <cell r="P22">
            <v>307.8916015625</v>
          </cell>
        </row>
        <row r="23">
          <cell r="B23">
            <v>31</v>
          </cell>
          <cell r="C23">
            <v>507.60521396874361</v>
          </cell>
          <cell r="D23">
            <v>307.89168716136908</v>
          </cell>
          <cell r="L23">
            <v>307.8916015625</v>
          </cell>
          <cell r="M23">
            <v>307.8916015625</v>
          </cell>
          <cell r="N23">
            <v>307.8916015625</v>
          </cell>
          <cell r="O23">
            <v>307.8916015625</v>
          </cell>
          <cell r="P23">
            <v>307.8916015625</v>
          </cell>
        </row>
        <row r="24">
          <cell r="B24">
            <v>32</v>
          </cell>
          <cell r="C24">
            <v>515.92661091905086</v>
          </cell>
          <cell r="D24">
            <v>316.21308411167632</v>
          </cell>
          <cell r="F24" t="str">
            <v>남자</v>
          </cell>
          <cell r="G24">
            <v>90</v>
          </cell>
          <cell r="L24">
            <v>90</v>
          </cell>
          <cell r="M24">
            <v>90</v>
          </cell>
          <cell r="N24">
            <v>90</v>
          </cell>
          <cell r="O24">
            <v>90</v>
          </cell>
          <cell r="P24">
            <v>90</v>
          </cell>
        </row>
        <row r="25">
          <cell r="B25">
            <v>33</v>
          </cell>
          <cell r="C25">
            <v>532.56940481966546</v>
          </cell>
          <cell r="D25">
            <v>332.85587801229087</v>
          </cell>
          <cell r="F25" t="str">
            <v>여자</v>
          </cell>
          <cell r="G25">
            <v>96</v>
          </cell>
          <cell r="L25">
            <v>96</v>
          </cell>
          <cell r="M25">
            <v>96</v>
          </cell>
          <cell r="N25">
            <v>96</v>
          </cell>
          <cell r="O25">
            <v>96</v>
          </cell>
          <cell r="P25">
            <v>96</v>
          </cell>
        </row>
        <row r="26">
          <cell r="B26">
            <v>34</v>
          </cell>
          <cell r="C26">
            <v>557.53359567058726</v>
          </cell>
          <cell r="D26">
            <v>341.17727496259812</v>
          </cell>
          <cell r="L26">
            <v>341.17724609375</v>
          </cell>
          <cell r="M26">
            <v>341.17724609375</v>
          </cell>
          <cell r="N26">
            <v>341.17724609375</v>
          </cell>
          <cell r="O26">
            <v>341.17724609375</v>
          </cell>
          <cell r="P26">
            <v>341.17724609375</v>
          </cell>
        </row>
        <row r="27">
          <cell r="B27">
            <v>35</v>
          </cell>
          <cell r="C27">
            <v>590.81918347181636</v>
          </cell>
          <cell r="D27">
            <v>357.82006886321273</v>
          </cell>
          <cell r="L27">
            <v>357.820068359375</v>
          </cell>
          <cell r="M27">
            <v>357.820068359375</v>
          </cell>
          <cell r="N27">
            <v>357.820068359375</v>
          </cell>
          <cell r="O27">
            <v>357.820068359375</v>
          </cell>
          <cell r="P27">
            <v>357.820068359375</v>
          </cell>
        </row>
        <row r="28">
          <cell r="B28">
            <v>36</v>
          </cell>
          <cell r="C28">
            <v>640.74756517365984</v>
          </cell>
          <cell r="D28">
            <v>374.46286276382722</v>
          </cell>
          <cell r="L28">
            <v>374.462646484375</v>
          </cell>
          <cell r="M28">
            <v>374.462646484375</v>
          </cell>
          <cell r="N28">
            <v>374.462646484375</v>
          </cell>
          <cell r="O28">
            <v>374.462646484375</v>
          </cell>
          <cell r="P28">
            <v>374.462646484375</v>
          </cell>
        </row>
        <row r="29">
          <cell r="B29">
            <v>37</v>
          </cell>
          <cell r="C29">
            <v>690.67594687550354</v>
          </cell>
          <cell r="D29">
            <v>391.10565666444177</v>
          </cell>
          <cell r="L29">
            <v>391.10546875</v>
          </cell>
          <cell r="M29">
            <v>391.10546875</v>
          </cell>
          <cell r="N29">
            <v>391.10546875</v>
          </cell>
          <cell r="O29">
            <v>391.10546875</v>
          </cell>
          <cell r="P29">
            <v>391.10546875</v>
          </cell>
        </row>
        <row r="30">
          <cell r="B30">
            <v>38</v>
          </cell>
          <cell r="C30">
            <v>757.24712247796174</v>
          </cell>
          <cell r="D30">
            <v>424.39124446567092</v>
          </cell>
          <cell r="L30">
            <v>424.39111328125</v>
          </cell>
          <cell r="M30">
            <v>424.39111328125</v>
          </cell>
          <cell r="N30">
            <v>424.39111328125</v>
          </cell>
          <cell r="O30">
            <v>424.39111328125</v>
          </cell>
          <cell r="P30">
            <v>424.39111328125</v>
          </cell>
        </row>
        <row r="31">
          <cell r="B31">
            <v>39</v>
          </cell>
          <cell r="C31">
            <v>840.46109198103454</v>
          </cell>
          <cell r="D31">
            <v>457.67683226689996</v>
          </cell>
          <cell r="L31">
            <v>457.6767578125</v>
          </cell>
          <cell r="M31">
            <v>457.6767578125</v>
          </cell>
          <cell r="N31">
            <v>457.6767578125</v>
          </cell>
          <cell r="O31">
            <v>457.6767578125</v>
          </cell>
          <cell r="P31">
            <v>457.6767578125</v>
          </cell>
        </row>
        <row r="32">
          <cell r="B32">
            <v>40</v>
          </cell>
          <cell r="C32">
            <v>923.67506148410735</v>
          </cell>
          <cell r="D32">
            <v>499.28381701843631</v>
          </cell>
          <cell r="L32">
            <v>499.28369140625</v>
          </cell>
          <cell r="M32">
            <v>499.28369140625</v>
          </cell>
          <cell r="N32">
            <v>499.28369140625</v>
          </cell>
          <cell r="O32">
            <v>499.28369140625</v>
          </cell>
          <cell r="P32">
            <v>499.28369140625</v>
          </cell>
        </row>
        <row r="33">
          <cell r="B33">
            <v>41</v>
          </cell>
          <cell r="C33">
            <v>1023.5318248877944</v>
          </cell>
          <cell r="D33">
            <v>532.56940481966546</v>
          </cell>
          <cell r="L33">
            <v>532.5693359375</v>
          </cell>
          <cell r="M33">
            <v>532.5693359375</v>
          </cell>
          <cell r="N33">
            <v>532.5693359375</v>
          </cell>
          <cell r="O33">
            <v>532.5693359375</v>
          </cell>
          <cell r="P33">
            <v>532.5693359375</v>
          </cell>
        </row>
        <row r="34">
          <cell r="B34">
            <v>42</v>
          </cell>
          <cell r="C34">
            <v>1140.0313821920963</v>
          </cell>
          <cell r="D34">
            <v>582.49778652150906</v>
          </cell>
          <cell r="L34">
            <v>582.49755859375</v>
          </cell>
          <cell r="M34">
            <v>582.49755859375</v>
          </cell>
          <cell r="N34">
            <v>582.49755859375</v>
          </cell>
          <cell r="O34">
            <v>582.49755859375</v>
          </cell>
          <cell r="P34">
            <v>582.49755859375</v>
          </cell>
        </row>
        <row r="35">
          <cell r="B35">
            <v>43</v>
          </cell>
          <cell r="C35">
            <v>1281.4951303473197</v>
          </cell>
          <cell r="D35">
            <v>624.10477127304534</v>
          </cell>
          <cell r="L35">
            <v>624.1044921875</v>
          </cell>
          <cell r="M35">
            <v>624.1044921875</v>
          </cell>
          <cell r="N35">
            <v>624.1044921875</v>
          </cell>
          <cell r="O35">
            <v>624.1044921875</v>
          </cell>
          <cell r="P35">
            <v>624.1044921875</v>
          </cell>
        </row>
        <row r="36">
          <cell r="B36">
            <v>44</v>
          </cell>
          <cell r="C36">
            <v>1439.6016724031581</v>
          </cell>
          <cell r="D36">
            <v>665.71175602458175</v>
          </cell>
        </row>
        <row r="37">
          <cell r="B37">
            <v>45</v>
          </cell>
          <cell r="C37">
            <v>1606.0296114093037</v>
          </cell>
          <cell r="D37">
            <v>715.64013772642545</v>
          </cell>
        </row>
        <row r="38">
          <cell r="B38">
            <v>46</v>
          </cell>
          <cell r="C38">
            <v>1780.778947365756</v>
          </cell>
          <cell r="D38">
            <v>765.56851942826904</v>
          </cell>
        </row>
        <row r="39">
          <cell r="B39">
            <v>47</v>
          </cell>
          <cell r="C39">
            <v>1963.8496802725165</v>
          </cell>
          <cell r="D39">
            <v>815.49690113011263</v>
          </cell>
        </row>
        <row r="40">
          <cell r="B40">
            <v>48</v>
          </cell>
          <cell r="C40">
            <v>2146.9204131792762</v>
          </cell>
          <cell r="D40">
            <v>873.74667978226353</v>
          </cell>
        </row>
        <row r="41">
          <cell r="B41">
            <v>49</v>
          </cell>
          <cell r="C41">
            <v>2338.3125430363434</v>
          </cell>
          <cell r="D41">
            <v>931.99645843441442</v>
          </cell>
        </row>
        <row r="42">
          <cell r="B42">
            <v>50</v>
          </cell>
          <cell r="C42">
            <v>2529.7046728934106</v>
          </cell>
          <cell r="D42">
            <v>998.56763403687262</v>
          </cell>
        </row>
        <row r="43">
          <cell r="B43">
            <v>51</v>
          </cell>
          <cell r="C43">
            <v>2746.0609936014002</v>
          </cell>
          <cell r="D43">
            <v>1056.8174126890235</v>
          </cell>
        </row>
        <row r="44">
          <cell r="B44">
            <v>52</v>
          </cell>
          <cell r="C44">
            <v>2995.7029021106177</v>
          </cell>
          <cell r="D44">
            <v>1131.7099852417891</v>
          </cell>
        </row>
        <row r="45">
          <cell r="B45">
            <v>53</v>
          </cell>
          <cell r="C45">
            <v>3270.3090014707582</v>
          </cell>
          <cell r="D45">
            <v>1206.6025577945543</v>
          </cell>
        </row>
        <row r="46">
          <cell r="B46">
            <v>54</v>
          </cell>
          <cell r="C46">
            <v>3569.8792916818197</v>
          </cell>
          <cell r="D46">
            <v>1281.4951303473197</v>
          </cell>
        </row>
        <row r="47">
          <cell r="B47">
            <v>55</v>
          </cell>
          <cell r="C47">
            <v>3902.7351696941105</v>
          </cell>
          <cell r="D47">
            <v>1364.7090998503925</v>
          </cell>
        </row>
        <row r="48">
          <cell r="B48">
            <v>56</v>
          </cell>
          <cell r="C48">
            <v>4293.8408263585525</v>
          </cell>
          <cell r="D48">
            <v>1464.5658632540799</v>
          </cell>
        </row>
        <row r="49">
          <cell r="B49">
            <v>57</v>
          </cell>
          <cell r="C49">
            <v>4776.4818494763749</v>
          </cell>
          <cell r="D49">
            <v>1572.7440236080745</v>
          </cell>
        </row>
        <row r="50">
          <cell r="B50">
            <v>58</v>
          </cell>
          <cell r="C50">
            <v>5350.658239047576</v>
          </cell>
          <cell r="D50">
            <v>1689.2435809123763</v>
          </cell>
        </row>
        <row r="51">
          <cell r="B51">
            <v>59</v>
          </cell>
          <cell r="C51">
            <v>6008.0485981218499</v>
          </cell>
          <cell r="D51">
            <v>1822.3859321172929</v>
          </cell>
        </row>
        <row r="52">
          <cell r="B52">
            <v>60</v>
          </cell>
          <cell r="C52">
            <v>6723.6887358482763</v>
          </cell>
          <cell r="D52">
            <v>1963.8496802725165</v>
          </cell>
        </row>
        <row r="53">
          <cell r="B53">
            <v>61</v>
          </cell>
          <cell r="C53">
            <v>7522.5428430777738</v>
          </cell>
          <cell r="D53">
            <v>2138.5990162289686</v>
          </cell>
        </row>
        <row r="54">
          <cell r="B54">
            <v>62</v>
          </cell>
          <cell r="C54">
            <v>8404.6109198103441</v>
          </cell>
          <cell r="D54">
            <v>2354.9553369369578</v>
          </cell>
        </row>
        <row r="55">
          <cell r="B55">
            <v>63</v>
          </cell>
          <cell r="C55">
            <v>9378.2143629962957</v>
          </cell>
          <cell r="D55">
            <v>2621.2400393467906</v>
          </cell>
        </row>
        <row r="56">
          <cell r="B56">
            <v>64</v>
          </cell>
          <cell r="C56">
            <v>10435.03177568532</v>
          </cell>
          <cell r="D56">
            <v>2912.4889326075458</v>
          </cell>
        </row>
        <row r="57">
          <cell r="B57">
            <v>65</v>
          </cell>
          <cell r="C57">
            <v>11575.063157877414</v>
          </cell>
          <cell r="D57">
            <v>3245.3448106198362</v>
          </cell>
        </row>
        <row r="58">
          <cell r="B58">
            <v>66</v>
          </cell>
          <cell r="C58">
            <v>12798.308509572586</v>
          </cell>
          <cell r="D58">
            <v>3628.129070333971</v>
          </cell>
        </row>
        <row r="59">
          <cell r="B59">
            <v>67</v>
          </cell>
          <cell r="C59">
            <v>14129.732021621747</v>
          </cell>
          <cell r="D59">
            <v>4094.1272995511777</v>
          </cell>
        </row>
        <row r="60">
          <cell r="B60">
            <v>68</v>
          </cell>
          <cell r="C60">
            <v>15552.690900124291</v>
          </cell>
          <cell r="D60">
            <v>4618.375307420536</v>
          </cell>
        </row>
        <row r="61">
          <cell r="B61">
            <v>69</v>
          </cell>
          <cell r="C61">
            <v>17050.5423511796</v>
          </cell>
          <cell r="D61">
            <v>5209.1944908923533</v>
          </cell>
        </row>
        <row r="62">
          <cell r="B62">
            <v>70</v>
          </cell>
          <cell r="C62">
            <v>18681.536153439829</v>
          </cell>
          <cell r="D62">
            <v>5866.5848499666272</v>
          </cell>
        </row>
        <row r="63">
          <cell r="B63">
            <v>71</v>
          </cell>
          <cell r="C63">
            <v>20587.136055060193</v>
          </cell>
          <cell r="D63">
            <v>6640.4747663452026</v>
          </cell>
        </row>
        <row r="64">
          <cell r="B64">
            <v>72</v>
          </cell>
          <cell r="C64">
            <v>22908.805804195919</v>
          </cell>
          <cell r="D64">
            <v>7572.4712247796188</v>
          </cell>
        </row>
        <row r="65">
          <cell r="B65">
            <v>73</v>
          </cell>
          <cell r="C65">
            <v>25563.33143134394</v>
          </cell>
          <cell r="D65">
            <v>8612.645843568027</v>
          </cell>
        </row>
        <row r="66">
          <cell r="B66">
            <v>74</v>
          </cell>
          <cell r="C66">
            <v>28509.105951752714</v>
          </cell>
          <cell r="D66">
            <v>9744.3558288098156</v>
          </cell>
        </row>
        <row r="67">
          <cell r="B67">
            <v>75</v>
          </cell>
          <cell r="C67">
            <v>31887.593113577466</v>
          </cell>
          <cell r="D67">
            <v>11075.779340858981</v>
          </cell>
        </row>
        <row r="68">
          <cell r="B68">
            <v>76</v>
          </cell>
          <cell r="C68">
            <v>36031.648794830486</v>
          </cell>
          <cell r="D68">
            <v>12831.594097373812</v>
          </cell>
        </row>
        <row r="69">
          <cell r="B69">
            <v>77</v>
          </cell>
          <cell r="C69">
            <v>41332.378652176223</v>
          </cell>
          <cell r="D69">
            <v>15236.477816012615</v>
          </cell>
        </row>
        <row r="70">
          <cell r="B70">
            <v>78</v>
          </cell>
          <cell r="C70">
            <v>47848.03246426682</v>
          </cell>
          <cell r="D70">
            <v>18332.037481526921</v>
          </cell>
        </row>
        <row r="71">
          <cell r="B71">
            <v>79</v>
          </cell>
          <cell r="C71">
            <v>55453.789276847667</v>
          </cell>
          <cell r="D71">
            <v>22026.737727463355</v>
          </cell>
        </row>
        <row r="72">
          <cell r="B72">
            <v>80</v>
          </cell>
          <cell r="C72">
            <v>63908.328578359848</v>
          </cell>
          <cell r="D72">
            <v>26212.400393467909</v>
          </cell>
        </row>
        <row r="73">
          <cell r="B73">
            <v>81</v>
          </cell>
          <cell r="C73">
            <v>73145.079193200931</v>
          </cell>
          <cell r="D73">
            <v>30814.132906987827</v>
          </cell>
        </row>
        <row r="74">
          <cell r="B74">
            <v>82</v>
          </cell>
          <cell r="C74">
            <v>83255.576487824248</v>
          </cell>
          <cell r="D74">
            <v>35898.506443625563</v>
          </cell>
        </row>
        <row r="75">
          <cell r="B75">
            <v>83</v>
          </cell>
          <cell r="C75">
            <v>94156.606492726787</v>
          </cell>
          <cell r="D75">
            <v>41398.949827778684</v>
          </cell>
        </row>
        <row r="76">
          <cell r="B76">
            <v>84</v>
          </cell>
          <cell r="C76">
            <v>105823.2050170576</v>
          </cell>
          <cell r="D76">
            <v>47307.141662496841</v>
          </cell>
        </row>
        <row r="77">
          <cell r="B77">
            <v>85</v>
          </cell>
          <cell r="C77">
            <v>118405.15720592217</v>
          </cell>
          <cell r="D77">
            <v>53739.581505084367</v>
          </cell>
        </row>
        <row r="78">
          <cell r="B78">
            <v>86</v>
          </cell>
          <cell r="C78">
            <v>132368.46128853777</v>
          </cell>
          <cell r="D78">
            <v>61037.446630503844</v>
          </cell>
        </row>
        <row r="79">
          <cell r="B79">
            <v>87</v>
          </cell>
          <cell r="C79">
            <v>148303.93644837619</v>
          </cell>
          <cell r="D79">
            <v>69600.164092370032</v>
          </cell>
        </row>
        <row r="80">
          <cell r="B80">
            <v>88</v>
          </cell>
          <cell r="C80">
            <v>166211.58268543746</v>
          </cell>
          <cell r="D80">
            <v>79369.484112030754</v>
          </cell>
        </row>
        <row r="81">
          <cell r="B81">
            <v>89</v>
          </cell>
          <cell r="C81">
            <v>185900.00786986446</v>
          </cell>
          <cell r="D81">
            <v>90228.907132181746</v>
          </cell>
        </row>
        <row r="82">
          <cell r="B82">
            <v>90</v>
          </cell>
          <cell r="C82">
            <v>207227.74825350201</v>
          </cell>
          <cell r="D82">
            <v>102186.75454977331</v>
          </cell>
        </row>
        <row r="83">
          <cell r="B83">
            <v>91</v>
          </cell>
          <cell r="C83">
            <v>230511.01692046176</v>
          </cell>
          <cell r="D83">
            <v>115609.16783061893</v>
          </cell>
        </row>
        <row r="84">
          <cell r="B84">
            <v>92</v>
          </cell>
          <cell r="C84">
            <v>256332.31165726518</v>
          </cell>
          <cell r="D84">
            <v>131020.394982588</v>
          </cell>
        </row>
        <row r="85">
          <cell r="B85">
            <v>93</v>
          </cell>
          <cell r="C85">
            <v>284741.56084561424</v>
          </cell>
          <cell r="D85">
            <v>148453.72159348175</v>
          </cell>
        </row>
        <row r="86">
          <cell r="B86">
            <v>94</v>
          </cell>
          <cell r="C86">
            <v>315555.69375260209</v>
          </cell>
          <cell r="D86">
            <v>167717.75553344307</v>
          </cell>
        </row>
        <row r="87">
          <cell r="B87">
            <v>95</v>
          </cell>
          <cell r="C87">
            <v>348500.10427886859</v>
          </cell>
          <cell r="D87">
            <v>188662.71165736651</v>
          </cell>
        </row>
        <row r="88">
          <cell r="B88">
            <v>96</v>
          </cell>
          <cell r="C88">
            <v>383824.43433292292</v>
          </cell>
          <cell r="D88">
            <v>211596.48165241332</v>
          </cell>
        </row>
        <row r="89">
          <cell r="B89">
            <v>97</v>
          </cell>
          <cell r="C89">
            <v>422169.43147993879</v>
          </cell>
          <cell r="D89">
            <v>237084.92051120449</v>
          </cell>
        </row>
        <row r="90">
          <cell r="B90">
            <v>98</v>
          </cell>
          <cell r="C90">
            <v>464733.37688076054</v>
          </cell>
          <cell r="D90">
            <v>265361.02734834858</v>
          </cell>
        </row>
        <row r="91">
          <cell r="B91">
            <v>99</v>
          </cell>
          <cell r="C91">
            <v>511274.95002382906</v>
          </cell>
          <cell r="D91">
            <v>296225.08863703825</v>
          </cell>
        </row>
        <row r="92">
          <cell r="B92">
            <v>100</v>
          </cell>
          <cell r="C92">
            <v>558914.94756433822</v>
          </cell>
          <cell r="D92">
            <v>329036.35681209987</v>
          </cell>
        </row>
        <row r="93">
          <cell r="B93">
            <v>101</v>
          </cell>
          <cell r="C93">
            <v>603617.49198138888</v>
          </cell>
          <cell r="D93">
            <v>363445.33320162044</v>
          </cell>
        </row>
        <row r="94">
          <cell r="B94">
            <v>102</v>
          </cell>
          <cell r="C94">
            <v>642145.55986131157</v>
          </cell>
          <cell r="D94">
            <v>399510.26758425211</v>
          </cell>
        </row>
        <row r="95">
          <cell r="B95">
            <v>103</v>
          </cell>
          <cell r="C95">
            <v>673517.22636396997</v>
          </cell>
          <cell r="D95">
            <v>437405.90929595148</v>
          </cell>
        </row>
        <row r="96">
          <cell r="B96">
            <v>104</v>
          </cell>
          <cell r="C96">
            <v>699080.55779531377</v>
          </cell>
          <cell r="D96">
            <v>477148.90113061905</v>
          </cell>
        </row>
        <row r="97">
          <cell r="B97">
            <v>105</v>
          </cell>
          <cell r="C97">
            <v>721207.15228618088</v>
          </cell>
          <cell r="D97">
            <v>518239.95927123626</v>
          </cell>
        </row>
        <row r="98">
          <cell r="B98">
            <v>106</v>
          </cell>
          <cell r="C98">
            <v>742460.0000972657</v>
          </cell>
          <cell r="D98">
            <v>560354.54923674138</v>
          </cell>
        </row>
        <row r="99">
          <cell r="B99">
            <v>107</v>
          </cell>
          <cell r="C99">
            <v>764370.23826742475</v>
          </cell>
          <cell r="D99">
            <v>603451.06404238276</v>
          </cell>
        </row>
        <row r="100">
          <cell r="B100">
            <v>108</v>
          </cell>
          <cell r="C100">
            <v>786962.83098750899</v>
          </cell>
          <cell r="D100">
            <v>647745.86000886839</v>
          </cell>
        </row>
        <row r="101">
          <cell r="B101">
            <v>109</v>
          </cell>
          <cell r="C101">
            <v>809547.10231064295</v>
          </cell>
          <cell r="D101">
            <v>693247.25853314856</v>
          </cell>
        </row>
        <row r="102">
          <cell r="B102">
            <v>110</v>
          </cell>
          <cell r="C102">
            <v>832139.69503072719</v>
          </cell>
          <cell r="D102">
            <v>739464.29719515529</v>
          </cell>
        </row>
        <row r="103">
          <cell r="B103">
            <v>111</v>
          </cell>
          <cell r="C103">
            <v>0</v>
          </cell>
          <cell r="D103">
            <v>785872.72798701876</v>
          </cell>
        </row>
        <row r="104">
          <cell r="B104">
            <v>112</v>
          </cell>
          <cell r="C104">
            <v>0</v>
          </cell>
          <cell r="D104">
            <v>832139.69503072719</v>
          </cell>
        </row>
      </sheetData>
      <sheetData sheetId="17">
        <row r="6">
          <cell r="B6" t="str">
            <v>남자</v>
          </cell>
        </row>
        <row r="7">
          <cell r="B7" t="str">
            <v>여자</v>
          </cell>
        </row>
        <row r="10">
          <cell r="B10">
            <v>15</v>
          </cell>
          <cell r="D10">
            <v>45</v>
          </cell>
        </row>
        <row r="11">
          <cell r="B11">
            <v>16</v>
          </cell>
          <cell r="D11">
            <v>46</v>
          </cell>
        </row>
        <row r="12">
          <cell r="B12">
            <v>17</v>
          </cell>
          <cell r="D12">
            <v>47</v>
          </cell>
        </row>
        <row r="13">
          <cell r="B13">
            <v>18</v>
          </cell>
          <cell r="D13">
            <v>48</v>
          </cell>
        </row>
        <row r="14">
          <cell r="B14">
            <v>19</v>
          </cell>
          <cell r="D14">
            <v>49</v>
          </cell>
        </row>
        <row r="15">
          <cell r="B15">
            <v>20</v>
          </cell>
          <cell r="D15">
            <v>50</v>
          </cell>
        </row>
        <row r="16">
          <cell r="B16">
            <v>21</v>
          </cell>
          <cell r="D16">
            <v>51</v>
          </cell>
        </row>
        <row r="17">
          <cell r="B17">
            <v>22</v>
          </cell>
          <cell r="D17">
            <v>52</v>
          </cell>
        </row>
        <row r="18">
          <cell r="B18">
            <v>23</v>
          </cell>
          <cell r="D18">
            <v>53</v>
          </cell>
        </row>
        <row r="19">
          <cell r="B19">
            <v>24</v>
          </cell>
          <cell r="D19">
            <v>54</v>
          </cell>
        </row>
        <row r="20">
          <cell r="B20">
            <v>25</v>
          </cell>
          <cell r="D20">
            <v>55</v>
          </cell>
        </row>
        <row r="21">
          <cell r="B21">
            <v>26</v>
          </cell>
          <cell r="D21">
            <v>56</v>
          </cell>
        </row>
        <row r="22">
          <cell r="B22">
            <v>27</v>
          </cell>
          <cell r="D22">
            <v>57</v>
          </cell>
        </row>
        <row r="23">
          <cell r="B23">
            <v>28</v>
          </cell>
          <cell r="D23">
            <v>58</v>
          </cell>
        </row>
        <row r="24">
          <cell r="B24">
            <v>29</v>
          </cell>
          <cell r="D24">
            <v>59</v>
          </cell>
        </row>
        <row r="25">
          <cell r="B25">
            <v>30</v>
          </cell>
          <cell r="D25">
            <v>60</v>
          </cell>
        </row>
        <row r="26">
          <cell r="B26">
            <v>31</v>
          </cell>
          <cell r="D26">
            <v>61</v>
          </cell>
        </row>
        <row r="27">
          <cell r="B27">
            <v>32</v>
          </cell>
          <cell r="D27">
            <v>62</v>
          </cell>
        </row>
        <row r="28">
          <cell r="B28">
            <v>33</v>
          </cell>
          <cell r="D28">
            <v>63</v>
          </cell>
        </row>
        <row r="29">
          <cell r="B29">
            <v>34</v>
          </cell>
          <cell r="D29">
            <v>64</v>
          </cell>
        </row>
        <row r="30">
          <cell r="B30">
            <v>35</v>
          </cell>
          <cell r="D30">
            <v>65</v>
          </cell>
        </row>
        <row r="31">
          <cell r="B31">
            <v>36</v>
          </cell>
          <cell r="D31">
            <v>66</v>
          </cell>
        </row>
        <row r="32">
          <cell r="B32">
            <v>37</v>
          </cell>
          <cell r="D32">
            <v>67</v>
          </cell>
        </row>
        <row r="33">
          <cell r="B33">
            <v>38</v>
          </cell>
          <cell r="D33">
            <v>68</v>
          </cell>
        </row>
        <row r="34">
          <cell r="B34">
            <v>39</v>
          </cell>
          <cell r="D34">
            <v>69</v>
          </cell>
        </row>
        <row r="35">
          <cell r="B35">
            <v>40</v>
          </cell>
          <cell r="D35">
            <v>70</v>
          </cell>
        </row>
        <row r="36">
          <cell r="B36">
            <v>41</v>
          </cell>
          <cell r="D36">
            <v>71</v>
          </cell>
        </row>
        <row r="37">
          <cell r="B37">
            <v>42</v>
          </cell>
          <cell r="D37">
            <v>72</v>
          </cell>
        </row>
        <row r="38">
          <cell r="B38">
            <v>43</v>
          </cell>
          <cell r="D38">
            <v>73</v>
          </cell>
        </row>
        <row r="39">
          <cell r="B39">
            <v>44</v>
          </cell>
          <cell r="D39">
            <v>74</v>
          </cell>
        </row>
        <row r="40">
          <cell r="B40">
            <v>45</v>
          </cell>
          <cell r="D40">
            <v>75</v>
          </cell>
        </row>
        <row r="41">
          <cell r="B41">
            <v>46</v>
          </cell>
          <cell r="D41">
            <v>76</v>
          </cell>
        </row>
        <row r="42">
          <cell r="B42">
            <v>47</v>
          </cell>
          <cell r="D42">
            <v>77</v>
          </cell>
        </row>
        <row r="43">
          <cell r="B43">
            <v>48</v>
          </cell>
          <cell r="D43">
            <v>78</v>
          </cell>
        </row>
        <row r="44">
          <cell r="B44">
            <v>49</v>
          </cell>
          <cell r="D44">
            <v>79</v>
          </cell>
        </row>
        <row r="45">
          <cell r="B45">
            <v>50</v>
          </cell>
          <cell r="D45">
            <v>80</v>
          </cell>
        </row>
        <row r="46">
          <cell r="B46">
            <v>51</v>
          </cell>
        </row>
        <row r="47">
          <cell r="B47">
            <v>52</v>
          </cell>
        </row>
        <row r="48">
          <cell r="B48">
            <v>53</v>
          </cell>
        </row>
        <row r="49">
          <cell r="B49">
            <v>54</v>
          </cell>
        </row>
        <row r="50">
          <cell r="B50">
            <v>55</v>
          </cell>
        </row>
        <row r="51">
          <cell r="B51">
            <v>56</v>
          </cell>
        </row>
        <row r="52">
          <cell r="B52">
            <v>57</v>
          </cell>
        </row>
        <row r="53">
          <cell r="B53">
            <v>58</v>
          </cell>
        </row>
        <row r="54">
          <cell r="B54">
            <v>59</v>
          </cell>
        </row>
        <row r="55">
          <cell r="B55">
            <v>60</v>
          </cell>
        </row>
        <row r="56">
          <cell r="B56">
            <v>61</v>
          </cell>
        </row>
        <row r="57">
          <cell r="B57">
            <v>62</v>
          </cell>
        </row>
        <row r="58">
          <cell r="B58">
            <v>63</v>
          </cell>
        </row>
        <row r="59">
          <cell r="B59">
            <v>64</v>
          </cell>
        </row>
        <row r="60">
          <cell r="B60">
            <v>65</v>
          </cell>
        </row>
        <row r="61">
          <cell r="B61">
            <v>66</v>
          </cell>
        </row>
        <row r="62">
          <cell r="B62">
            <v>67</v>
          </cell>
        </row>
        <row r="63">
          <cell r="B63">
            <v>68</v>
          </cell>
        </row>
        <row r="64">
          <cell r="B64">
            <v>69</v>
          </cell>
        </row>
        <row r="65">
          <cell r="B65">
            <v>70</v>
          </cell>
        </row>
        <row r="66">
          <cell r="B66">
            <v>71</v>
          </cell>
        </row>
        <row r="67">
          <cell r="B67">
            <v>72</v>
          </cell>
        </row>
        <row r="68">
          <cell r="B68">
            <v>73</v>
          </cell>
        </row>
        <row r="69">
          <cell r="B69">
            <v>74</v>
          </cell>
        </row>
        <row r="70">
          <cell r="B70">
            <v>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준비서류"/>
      <sheetName val="재무 기초자료"/>
      <sheetName val="Option"/>
      <sheetName val="정기지출"/>
      <sheetName val="비정기지출"/>
    </sheetNames>
    <sheetDataSet>
      <sheetData sheetId="0" refreshError="1"/>
      <sheetData sheetId="1" refreshError="1"/>
      <sheetData sheetId="2">
        <row r="2">
          <cell r="A2" t="str">
            <v>청약저축/부금</v>
          </cell>
          <cell r="B2" t="str">
            <v>저축성보험</v>
          </cell>
          <cell r="C2" t="str">
            <v>생명보험</v>
          </cell>
          <cell r="E2" t="str">
            <v>본인</v>
          </cell>
          <cell r="F2" t="str">
            <v>주택담보대출</v>
          </cell>
          <cell r="G2" t="str">
            <v>청약저축/부금/예금</v>
          </cell>
        </row>
        <row r="3">
          <cell r="A3" t="str">
            <v>장기주택마련저축</v>
          </cell>
          <cell r="B3" t="str">
            <v>단기저축</v>
          </cell>
          <cell r="C3" t="str">
            <v>손해보험</v>
          </cell>
          <cell r="E3" t="str">
            <v>배우자</v>
          </cell>
          <cell r="F3" t="str">
            <v>신용대출</v>
          </cell>
          <cell r="G3" t="str">
            <v>장기주택마련저축</v>
          </cell>
        </row>
        <row r="4">
          <cell r="A4" t="str">
            <v>적금</v>
          </cell>
          <cell r="B4" t="str">
            <v>중기펀드</v>
          </cell>
          <cell r="E4" t="str">
            <v>자녀1</v>
          </cell>
          <cell r="F4" t="str">
            <v>현금서비스,카드론</v>
          </cell>
          <cell r="G4" t="str">
            <v>정기적금</v>
          </cell>
        </row>
        <row r="5">
          <cell r="B5" t="str">
            <v>세제적격연금</v>
          </cell>
          <cell r="E5" t="str">
            <v>자녀2</v>
          </cell>
          <cell r="F5" t="str">
            <v>학자금대출</v>
          </cell>
          <cell r="G5" t="str">
            <v>정기예금</v>
          </cell>
        </row>
        <row r="6">
          <cell r="B6" t="str">
            <v>변액연금</v>
          </cell>
          <cell r="E6" t="str">
            <v>자녀3</v>
          </cell>
          <cell r="F6" t="str">
            <v>지인차입금</v>
          </cell>
          <cell r="G6" t="str">
            <v>조합출자금</v>
          </cell>
        </row>
        <row r="7">
          <cell r="B7" t="str">
            <v>변액유니버셜</v>
          </cell>
          <cell r="F7" t="str">
            <v>자동차할부</v>
          </cell>
        </row>
        <row r="8">
          <cell r="F8" t="str">
            <v>예적금담보대출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금흐름"/>
      <sheetName val="펀드계산"/>
      <sheetName val="적금과 자산포트폴리오"/>
      <sheetName val="Report1"/>
      <sheetName val="교육플랜"/>
      <sheetName val="그래프"/>
      <sheetName val="Facts"/>
      <sheetName val="CashFlow"/>
      <sheetName val="CashFlow (2)"/>
      <sheetName val="Investment"/>
      <sheetName val="Report2"/>
      <sheetName val="VUL"/>
      <sheetName val="위험보험료"/>
      <sheetName val="대출상환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F13">
            <v>3000000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적금과 자산포트폴리오 (혼합성장)"/>
      <sheetName val="적금과 자산포트폴리오 (혼합성장) (2)"/>
      <sheetName val="펀드계산"/>
      <sheetName val="적금과 자산포트폴리오"/>
      <sheetName val="Report1"/>
      <sheetName val="교육플랜"/>
      <sheetName val="그래프"/>
      <sheetName val="Facts"/>
      <sheetName val="CashFlow"/>
      <sheetName val="CashFlow (2)"/>
      <sheetName val="CashFlow (3)"/>
      <sheetName val="Investment"/>
      <sheetName val="Report2"/>
      <sheetName val="VUL"/>
      <sheetName val="위험보험료"/>
      <sheetName val="대출상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0">
          <cell r="E10">
            <v>3.5000000000000003E-2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s"/>
      <sheetName val="CashFlow"/>
      <sheetName val="Investment"/>
      <sheetName val="Report1"/>
      <sheetName val="Report2"/>
      <sheetName val="Report3"/>
      <sheetName val="VUL"/>
      <sheetName val="위험보험료"/>
      <sheetName val="Sheet1"/>
      <sheetName val="Sheet2"/>
      <sheetName val="펀드계산"/>
      <sheetName val="표지"/>
      <sheetName val="적금과 자산포트폴리오"/>
      <sheetName val="Action plan1 (2)"/>
      <sheetName val="Sheet3"/>
      <sheetName val="뉴코아"/>
      <sheetName val="이랜드 4차"/>
      <sheetName val="이랜드 5차"/>
      <sheetName val="전력연구원1차"/>
      <sheetName val="현대오일뱅크"/>
      <sheetName val="이랜드신입디자이너"/>
      <sheetName val="모네타060502"/>
      <sheetName val="CashFlow (2)"/>
      <sheetName val="CashFlow-1 (2)"/>
    </sheetNames>
    <sheetDataSet>
      <sheetData sheetId="0" refreshError="1">
        <row r="13">
          <cell r="F13">
            <v>3600000</v>
          </cell>
        </row>
        <row r="14">
          <cell r="F14">
            <v>3600000</v>
          </cell>
        </row>
        <row r="15">
          <cell r="F15">
            <v>6000000</v>
          </cell>
        </row>
        <row r="17">
          <cell r="F17">
            <v>12000000</v>
          </cell>
        </row>
        <row r="18">
          <cell r="F18">
            <v>36000000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9DFCB-99D1-4C89-9EE7-DC018A86C70B}">
  <sheetPr>
    <pageSetUpPr fitToPage="1"/>
  </sheetPr>
  <dimension ref="A2:X104"/>
  <sheetViews>
    <sheetView showGridLines="0" tabSelected="1" zoomScale="85" zoomScaleNormal="85" workbookViewId="0">
      <selection activeCell="B2" sqref="B2"/>
    </sheetView>
  </sheetViews>
  <sheetFormatPr defaultColWidth="9" defaultRowHeight="19.5" customHeight="1" x14ac:dyDescent="0.4"/>
  <cols>
    <col min="1" max="1" width="3.09765625" style="1" customWidth="1"/>
    <col min="2" max="2" width="10.796875" style="1" customWidth="1"/>
    <col min="3" max="3" width="18.5" style="1" customWidth="1"/>
    <col min="4" max="4" width="14.19921875" style="1" customWidth="1"/>
    <col min="5" max="5" width="10.59765625" style="1" customWidth="1"/>
    <col min="6" max="6" width="2.796875" style="4" customWidth="1"/>
    <col min="7" max="7" width="10.796875" style="3" customWidth="1"/>
    <col min="8" max="8" width="18.5" style="1" customWidth="1"/>
    <col min="9" max="9" width="14.19921875" style="1" customWidth="1"/>
    <col min="10" max="10" width="10.59765625" style="1" customWidth="1"/>
    <col min="11" max="11" width="1.19921875" style="1" customWidth="1"/>
    <col min="12" max="12" width="10.796875" style="1" bestFit="1" customWidth="1"/>
    <col min="13" max="13" width="9" style="1"/>
    <col min="14" max="22" width="11.5" style="1" customWidth="1"/>
    <col min="23" max="16384" width="9" style="1"/>
  </cols>
  <sheetData>
    <row r="2" spans="2:24" ht="38.25" customHeight="1" x14ac:dyDescent="0.4">
      <c r="B2" s="14" t="s">
        <v>176</v>
      </c>
    </row>
    <row r="4" spans="2:24" ht="19.5" customHeight="1" x14ac:dyDescent="0.4">
      <c r="B4" s="12" t="s">
        <v>69</v>
      </c>
    </row>
    <row r="5" spans="2:24" ht="19.5" customHeight="1" thickBot="1" x14ac:dyDescent="0.45">
      <c r="B5" s="193"/>
      <c r="C5" s="193"/>
      <c r="D5" s="193"/>
      <c r="E5" s="193"/>
      <c r="F5" s="193"/>
      <c r="G5" s="193"/>
      <c r="H5" s="193"/>
      <c r="I5" s="193"/>
      <c r="J5" s="193"/>
    </row>
    <row r="6" spans="2:24" ht="24" customHeight="1" thickBot="1" x14ac:dyDescent="0.45">
      <c r="B6" s="91" t="s">
        <v>90</v>
      </c>
      <c r="C6" s="92" t="s">
        <v>123</v>
      </c>
      <c r="D6" s="93" t="s">
        <v>104</v>
      </c>
      <c r="E6" s="94" t="s">
        <v>65</v>
      </c>
      <c r="F6" s="117"/>
      <c r="G6" s="91" t="s">
        <v>1</v>
      </c>
      <c r="H6" s="92" t="s">
        <v>123</v>
      </c>
      <c r="I6" s="92" t="s">
        <v>104</v>
      </c>
      <c r="J6" s="95" t="s">
        <v>65</v>
      </c>
    </row>
    <row r="7" spans="2:24" ht="21" customHeight="1" thickTop="1" x14ac:dyDescent="0.4">
      <c r="B7" s="116" t="s">
        <v>74</v>
      </c>
      <c r="C7" s="87" t="s">
        <v>2</v>
      </c>
      <c r="D7" s="88"/>
      <c r="E7" s="89"/>
      <c r="F7" s="16"/>
      <c r="G7" s="171" t="s">
        <v>91</v>
      </c>
      <c r="H7" s="20" t="s">
        <v>124</v>
      </c>
      <c r="I7" s="21"/>
      <c r="J7" s="41"/>
    </row>
    <row r="8" spans="2:24" ht="21" customHeight="1" x14ac:dyDescent="0.4">
      <c r="B8" s="194" t="s">
        <v>77</v>
      </c>
      <c r="C8" s="20" t="s">
        <v>75</v>
      </c>
      <c r="D8" s="21"/>
      <c r="E8" s="22"/>
      <c r="F8" s="23"/>
      <c r="G8" s="171"/>
      <c r="H8" s="24" t="s">
        <v>36</v>
      </c>
      <c r="I8" s="25"/>
      <c r="J8" s="26"/>
    </row>
    <row r="9" spans="2:24" ht="21" customHeight="1" x14ac:dyDescent="0.4">
      <c r="B9" s="195"/>
      <c r="C9" s="17" t="s">
        <v>76</v>
      </c>
      <c r="D9" s="18"/>
      <c r="E9" s="27"/>
      <c r="F9" s="23"/>
      <c r="G9" s="171"/>
      <c r="H9" s="28" t="s">
        <v>92</v>
      </c>
      <c r="I9" s="25"/>
      <c r="J9" s="26"/>
    </row>
    <row r="10" spans="2:24" ht="21" customHeight="1" x14ac:dyDescent="0.4">
      <c r="B10" s="195"/>
      <c r="C10" s="17" t="s">
        <v>7</v>
      </c>
      <c r="D10" s="18"/>
      <c r="E10" s="19"/>
      <c r="F10" s="16"/>
      <c r="G10" s="190"/>
      <c r="H10" s="57" t="s">
        <v>9</v>
      </c>
      <c r="I10" s="58">
        <f>SUM(I7:I9)</f>
        <v>0</v>
      </c>
      <c r="J10" s="59"/>
    </row>
    <row r="11" spans="2:24" ht="21" customHeight="1" x14ac:dyDescent="0.4">
      <c r="B11" s="195"/>
      <c r="C11" s="28" t="s">
        <v>92</v>
      </c>
      <c r="D11" s="29"/>
      <c r="E11" s="30"/>
      <c r="F11" s="16"/>
      <c r="G11" s="170" t="s">
        <v>85</v>
      </c>
      <c r="H11" s="17" t="s">
        <v>33</v>
      </c>
      <c r="I11" s="31"/>
      <c r="J11" s="32"/>
    </row>
    <row r="12" spans="2:24" ht="21" customHeight="1" x14ac:dyDescent="0.4">
      <c r="B12" s="196"/>
      <c r="C12" s="60" t="s">
        <v>9</v>
      </c>
      <c r="D12" s="61">
        <f>SUM(D8:D11)</f>
        <v>0</v>
      </c>
      <c r="E12" s="62"/>
      <c r="F12" s="16"/>
      <c r="G12" s="171"/>
      <c r="H12" s="28" t="s">
        <v>92</v>
      </c>
      <c r="I12" s="25"/>
      <c r="J12" s="26"/>
      <c r="X12" s="4"/>
    </row>
    <row r="13" spans="2:24" s="4" customFormat="1" ht="21" customHeight="1" x14ac:dyDescent="0.4">
      <c r="B13" s="170" t="s">
        <v>125</v>
      </c>
      <c r="C13" s="33" t="s">
        <v>39</v>
      </c>
      <c r="D13" s="31"/>
      <c r="E13" s="32"/>
      <c r="F13" s="16"/>
      <c r="G13" s="190"/>
      <c r="H13" s="57" t="s">
        <v>9</v>
      </c>
      <c r="I13" s="58">
        <f>SUM(I11:I12)</f>
        <v>0</v>
      </c>
      <c r="J13" s="59"/>
      <c r="R13" s="1"/>
      <c r="S13" s="1"/>
      <c r="T13" s="1"/>
      <c r="U13" s="1"/>
      <c r="V13" s="1"/>
      <c r="W13" s="1"/>
    </row>
    <row r="14" spans="2:24" s="4" customFormat="1" ht="21" customHeight="1" x14ac:dyDescent="0.4">
      <c r="B14" s="171"/>
      <c r="C14" s="17" t="s">
        <v>40</v>
      </c>
      <c r="D14" s="18"/>
      <c r="E14" s="19"/>
      <c r="F14" s="16"/>
      <c r="G14" s="197" t="s">
        <v>17</v>
      </c>
      <c r="H14" s="33" t="s">
        <v>18</v>
      </c>
      <c r="I14" s="34"/>
      <c r="J14" s="35"/>
      <c r="R14" s="1"/>
      <c r="S14" s="1"/>
      <c r="T14" s="1"/>
      <c r="U14" s="1"/>
      <c r="V14" s="1"/>
      <c r="W14" s="1"/>
    </row>
    <row r="15" spans="2:24" s="4" customFormat="1" ht="21" customHeight="1" x14ac:dyDescent="0.4">
      <c r="B15" s="171"/>
      <c r="C15" s="36" t="s">
        <v>92</v>
      </c>
      <c r="D15" s="37"/>
      <c r="E15" s="38"/>
      <c r="F15" s="16"/>
      <c r="G15" s="195"/>
      <c r="H15" s="17" t="s">
        <v>19</v>
      </c>
      <c r="I15" s="39"/>
      <c r="J15" s="27"/>
      <c r="R15" s="1"/>
      <c r="S15" s="1"/>
      <c r="T15" s="1"/>
      <c r="U15" s="1"/>
      <c r="V15" s="1"/>
      <c r="W15" s="1"/>
    </row>
    <row r="16" spans="2:24" s="4" customFormat="1" ht="21" customHeight="1" x14ac:dyDescent="0.4">
      <c r="B16" s="171"/>
      <c r="C16" s="60" t="s">
        <v>9</v>
      </c>
      <c r="D16" s="63">
        <f>SUM(D13:D15)</f>
        <v>0</v>
      </c>
      <c r="E16" s="62"/>
      <c r="F16" s="16"/>
      <c r="G16" s="195"/>
      <c r="H16" s="17" t="s">
        <v>20</v>
      </c>
      <c r="I16" s="39"/>
      <c r="J16" s="27"/>
      <c r="R16" s="1"/>
      <c r="S16" s="1"/>
      <c r="T16" s="1"/>
      <c r="U16" s="1"/>
      <c r="V16" s="1"/>
      <c r="W16" s="1"/>
    </row>
    <row r="17" spans="2:23" s="4" customFormat="1" ht="21" customHeight="1" x14ac:dyDescent="0.4">
      <c r="B17" s="170" t="s">
        <v>3</v>
      </c>
      <c r="C17" s="33" t="s">
        <v>4</v>
      </c>
      <c r="D17" s="31"/>
      <c r="E17" s="32"/>
      <c r="F17" s="16"/>
      <c r="G17" s="195"/>
      <c r="H17" s="28" t="s">
        <v>92</v>
      </c>
      <c r="I17" s="40"/>
      <c r="J17" s="26"/>
      <c r="R17" s="1"/>
      <c r="S17" s="1"/>
      <c r="T17" s="1"/>
      <c r="U17" s="1"/>
      <c r="V17" s="1"/>
      <c r="W17" s="1"/>
    </row>
    <row r="18" spans="2:23" s="4" customFormat="1" ht="21" customHeight="1" x14ac:dyDescent="0.4">
      <c r="B18" s="171"/>
      <c r="C18" s="17" t="s">
        <v>5</v>
      </c>
      <c r="D18" s="18"/>
      <c r="E18" s="19"/>
      <c r="F18" s="16"/>
      <c r="G18" s="168"/>
      <c r="H18" s="60" t="s">
        <v>9</v>
      </c>
      <c r="I18" s="61">
        <f>SUM(I14:I17)</f>
        <v>0</v>
      </c>
      <c r="J18" s="62"/>
      <c r="R18" s="1"/>
      <c r="S18" s="1"/>
      <c r="T18" s="1"/>
      <c r="U18" s="1"/>
      <c r="V18" s="1"/>
      <c r="W18" s="1"/>
    </row>
    <row r="19" spans="2:23" s="4" customFormat="1" ht="21" customHeight="1" x14ac:dyDescent="0.4">
      <c r="B19" s="171"/>
      <c r="C19" s="17" t="s">
        <v>6</v>
      </c>
      <c r="D19" s="18"/>
      <c r="E19" s="19"/>
      <c r="F19" s="16"/>
      <c r="G19" s="197" t="s">
        <v>21</v>
      </c>
      <c r="H19" s="33" t="s">
        <v>22</v>
      </c>
      <c r="I19" s="31"/>
      <c r="J19" s="32"/>
      <c r="R19" s="1"/>
      <c r="S19" s="1"/>
      <c r="T19" s="1"/>
      <c r="U19" s="1"/>
      <c r="V19" s="1"/>
      <c r="W19" s="1"/>
    </row>
    <row r="20" spans="2:23" s="4" customFormat="1" ht="21" customHeight="1" x14ac:dyDescent="0.4">
      <c r="B20" s="171"/>
      <c r="C20" s="17" t="s">
        <v>8</v>
      </c>
      <c r="D20" s="18"/>
      <c r="E20" s="19"/>
      <c r="F20" s="16"/>
      <c r="G20" s="195"/>
      <c r="H20" s="28" t="s">
        <v>92</v>
      </c>
      <c r="I20" s="25"/>
      <c r="J20" s="26"/>
      <c r="R20" s="1"/>
      <c r="S20" s="1"/>
      <c r="T20" s="1"/>
      <c r="U20" s="1"/>
      <c r="V20" s="1"/>
      <c r="W20" s="1"/>
    </row>
    <row r="21" spans="2:23" s="4" customFormat="1" ht="21" customHeight="1" x14ac:dyDescent="0.4">
      <c r="B21" s="171"/>
      <c r="C21" s="36" t="s">
        <v>92</v>
      </c>
      <c r="D21" s="37"/>
      <c r="E21" s="38"/>
      <c r="F21" s="16"/>
      <c r="G21" s="168"/>
      <c r="H21" s="60" t="s">
        <v>9</v>
      </c>
      <c r="I21" s="61">
        <f>SUM(I19:I20)</f>
        <v>0</v>
      </c>
      <c r="J21" s="62"/>
      <c r="R21" s="1"/>
      <c r="S21" s="1"/>
      <c r="T21" s="1"/>
      <c r="U21" s="1"/>
      <c r="V21" s="1"/>
      <c r="W21" s="1"/>
    </row>
    <row r="22" spans="2:23" s="4" customFormat="1" ht="21" customHeight="1" x14ac:dyDescent="0.4">
      <c r="B22" s="190"/>
      <c r="C22" s="64" t="s">
        <v>9</v>
      </c>
      <c r="D22" s="65">
        <f>SUM(D17:D21)</f>
        <v>0</v>
      </c>
      <c r="E22" s="66"/>
      <c r="F22" s="16"/>
      <c r="G22" s="197" t="s">
        <v>86</v>
      </c>
      <c r="H22" s="17" t="s">
        <v>87</v>
      </c>
      <c r="I22" s="18"/>
      <c r="J22" s="19"/>
      <c r="R22" s="1"/>
      <c r="S22" s="1"/>
      <c r="T22" s="1"/>
      <c r="U22" s="1"/>
      <c r="V22" s="1"/>
      <c r="W22" s="1"/>
    </row>
    <row r="23" spans="2:23" s="4" customFormat="1" ht="21" customHeight="1" x14ac:dyDescent="0.4">
      <c r="B23" s="170" t="s">
        <v>79</v>
      </c>
      <c r="C23" s="33" t="s">
        <v>11</v>
      </c>
      <c r="D23" s="31"/>
      <c r="E23" s="32"/>
      <c r="F23" s="16"/>
      <c r="G23" s="195"/>
      <c r="H23" s="17" t="s">
        <v>10</v>
      </c>
      <c r="I23" s="18"/>
      <c r="J23" s="19"/>
      <c r="R23" s="1"/>
      <c r="S23" s="1"/>
      <c r="T23" s="1"/>
      <c r="U23" s="1"/>
      <c r="V23" s="1"/>
      <c r="W23" s="1"/>
    </row>
    <row r="24" spans="2:23" s="4" customFormat="1" ht="21" customHeight="1" x14ac:dyDescent="0.4">
      <c r="B24" s="171"/>
      <c r="C24" s="17" t="s">
        <v>13</v>
      </c>
      <c r="D24" s="18"/>
      <c r="E24" s="19"/>
      <c r="F24" s="16"/>
      <c r="G24" s="195"/>
      <c r="H24" s="17" t="s">
        <v>12</v>
      </c>
      <c r="I24" s="18"/>
      <c r="J24" s="19"/>
      <c r="R24" s="1"/>
      <c r="S24" s="1"/>
      <c r="T24" s="1"/>
      <c r="U24" s="1"/>
      <c r="V24" s="1"/>
      <c r="W24" s="1"/>
    </row>
    <row r="25" spans="2:23" s="4" customFormat="1" ht="21" customHeight="1" x14ac:dyDescent="0.4">
      <c r="B25" s="171"/>
      <c r="C25" s="17" t="s">
        <v>14</v>
      </c>
      <c r="D25" s="18"/>
      <c r="E25" s="19"/>
      <c r="F25" s="16"/>
      <c r="G25" s="195"/>
      <c r="H25" s="28" t="s">
        <v>92</v>
      </c>
      <c r="I25" s="18"/>
      <c r="J25" s="19"/>
      <c r="R25" s="1"/>
      <c r="S25" s="1"/>
      <c r="T25" s="1"/>
      <c r="U25" s="1"/>
      <c r="V25" s="1"/>
      <c r="W25" s="1"/>
    </row>
    <row r="26" spans="2:23" s="4" customFormat="1" ht="21" customHeight="1" x14ac:dyDescent="0.4">
      <c r="B26" s="171"/>
      <c r="C26" s="20" t="s">
        <v>16</v>
      </c>
      <c r="D26" s="21"/>
      <c r="E26" s="41"/>
      <c r="F26" s="16"/>
      <c r="G26" s="195"/>
      <c r="H26" s="28" t="s">
        <v>92</v>
      </c>
      <c r="I26" s="25"/>
      <c r="J26" s="26"/>
      <c r="R26" s="1"/>
      <c r="S26" s="1"/>
      <c r="T26" s="1"/>
      <c r="U26" s="1"/>
      <c r="V26" s="1"/>
      <c r="W26" s="1"/>
    </row>
    <row r="27" spans="2:23" s="4" customFormat="1" ht="21" customHeight="1" x14ac:dyDescent="0.4">
      <c r="B27" s="171"/>
      <c r="C27" s="17" t="s">
        <v>80</v>
      </c>
      <c r="D27" s="18"/>
      <c r="E27" s="19"/>
      <c r="F27" s="16"/>
      <c r="G27" s="195"/>
      <c r="H27" s="28" t="s">
        <v>92</v>
      </c>
      <c r="I27" s="25"/>
      <c r="J27" s="26"/>
      <c r="R27" s="1"/>
      <c r="S27" s="1"/>
      <c r="T27" s="1"/>
      <c r="U27" s="1"/>
      <c r="V27" s="1"/>
      <c r="W27" s="1"/>
    </row>
    <row r="28" spans="2:23" s="4" customFormat="1" ht="21" customHeight="1" x14ac:dyDescent="0.4">
      <c r="B28" s="171"/>
      <c r="C28" s="28" t="s">
        <v>92</v>
      </c>
      <c r="D28" s="18"/>
      <c r="E28" s="19"/>
      <c r="F28" s="16"/>
      <c r="G28" s="195"/>
      <c r="H28" s="28" t="s">
        <v>92</v>
      </c>
      <c r="I28" s="25"/>
      <c r="J28" s="26"/>
      <c r="R28" s="1"/>
      <c r="S28" s="1"/>
      <c r="T28" s="1"/>
      <c r="U28" s="1"/>
      <c r="V28" s="1"/>
      <c r="W28" s="1"/>
    </row>
    <row r="29" spans="2:23" s="4" customFormat="1" ht="21" customHeight="1" x14ac:dyDescent="0.4">
      <c r="B29" s="190"/>
      <c r="C29" s="57" t="s">
        <v>15</v>
      </c>
      <c r="D29" s="58">
        <f>SUM(D23:D28)</f>
        <v>0</v>
      </c>
      <c r="E29" s="59"/>
      <c r="F29" s="16"/>
      <c r="G29" s="168"/>
      <c r="H29" s="60" t="s">
        <v>9</v>
      </c>
      <c r="I29" s="61">
        <f>SUM(I22:I28)</f>
        <v>0</v>
      </c>
      <c r="J29" s="62"/>
      <c r="R29" s="1"/>
      <c r="S29" s="1"/>
      <c r="T29" s="1"/>
      <c r="U29" s="1"/>
      <c r="V29" s="1"/>
      <c r="W29" s="1"/>
    </row>
    <row r="30" spans="2:23" s="4" customFormat="1" ht="21" customHeight="1" x14ac:dyDescent="0.4">
      <c r="B30" s="169" t="s">
        <v>78</v>
      </c>
      <c r="C30" s="33" t="s">
        <v>23</v>
      </c>
      <c r="D30" s="31"/>
      <c r="E30" s="32"/>
      <c r="F30" s="16"/>
      <c r="G30" s="169" t="s">
        <v>88</v>
      </c>
      <c r="H30" s="33" t="s">
        <v>46</v>
      </c>
      <c r="I30" s="31"/>
      <c r="J30" s="32"/>
      <c r="R30" s="1"/>
      <c r="S30" s="1"/>
      <c r="T30" s="1"/>
      <c r="U30" s="1"/>
      <c r="V30" s="1"/>
      <c r="W30" s="1"/>
    </row>
    <row r="31" spans="2:23" s="4" customFormat="1" ht="21" customHeight="1" x14ac:dyDescent="0.4">
      <c r="B31" s="169"/>
      <c r="C31" s="17" t="s">
        <v>25</v>
      </c>
      <c r="D31" s="18"/>
      <c r="E31" s="19"/>
      <c r="F31" s="16"/>
      <c r="G31" s="169"/>
      <c r="H31" s="17" t="s">
        <v>48</v>
      </c>
      <c r="I31" s="18"/>
      <c r="J31" s="19"/>
      <c r="R31" s="1"/>
      <c r="S31" s="1"/>
      <c r="T31" s="1"/>
      <c r="U31" s="1"/>
      <c r="V31" s="1"/>
      <c r="W31" s="1"/>
    </row>
    <row r="32" spans="2:23" s="4" customFormat="1" ht="21" customHeight="1" x14ac:dyDescent="0.4">
      <c r="B32" s="169"/>
      <c r="C32" s="17" t="s">
        <v>27</v>
      </c>
      <c r="D32" s="18"/>
      <c r="E32" s="19"/>
      <c r="F32" s="16"/>
      <c r="G32" s="169"/>
      <c r="H32" s="24" t="s">
        <v>66</v>
      </c>
      <c r="I32" s="25"/>
      <c r="J32" s="26"/>
      <c r="R32" s="1"/>
      <c r="S32" s="1"/>
      <c r="T32" s="1"/>
      <c r="U32" s="1"/>
      <c r="V32" s="1"/>
      <c r="W32" s="1"/>
    </row>
    <row r="33" spans="2:24" s="4" customFormat="1" ht="21" customHeight="1" x14ac:dyDescent="0.4">
      <c r="B33" s="169"/>
      <c r="C33" s="17" t="s">
        <v>29</v>
      </c>
      <c r="D33" s="18"/>
      <c r="E33" s="19"/>
      <c r="F33" s="16"/>
      <c r="G33" s="169"/>
      <c r="H33" s="28" t="s">
        <v>92</v>
      </c>
      <c r="I33" s="25"/>
      <c r="J33" s="26"/>
      <c r="R33" s="1"/>
      <c r="S33" s="1"/>
      <c r="T33" s="1"/>
      <c r="U33" s="1"/>
      <c r="V33" s="1"/>
      <c r="W33" s="1"/>
    </row>
    <row r="34" spans="2:24" s="4" customFormat="1" ht="21" customHeight="1" x14ac:dyDescent="0.4">
      <c r="B34" s="169"/>
      <c r="C34" s="17" t="s">
        <v>30</v>
      </c>
      <c r="D34" s="18"/>
      <c r="E34" s="42"/>
      <c r="F34" s="16"/>
      <c r="G34" s="192"/>
      <c r="H34" s="67" t="s">
        <v>9</v>
      </c>
      <c r="I34" s="68">
        <f>SUM(I30:I33)</f>
        <v>0</v>
      </c>
      <c r="J34" s="69"/>
      <c r="R34" s="1"/>
      <c r="S34" s="1"/>
      <c r="T34" s="1"/>
      <c r="U34" s="1"/>
      <c r="V34" s="1"/>
      <c r="W34" s="1"/>
      <c r="X34" s="1"/>
    </row>
    <row r="35" spans="2:24" s="4" customFormat="1" ht="21" customHeight="1" x14ac:dyDescent="0.4">
      <c r="B35" s="169"/>
      <c r="C35" s="17" t="s">
        <v>32</v>
      </c>
      <c r="D35" s="18"/>
      <c r="E35" s="19"/>
      <c r="F35" s="16"/>
      <c r="G35" s="168" t="s">
        <v>42</v>
      </c>
      <c r="H35" s="20" t="s">
        <v>43</v>
      </c>
      <c r="I35" s="21"/>
      <c r="J35" s="43"/>
      <c r="R35" s="1"/>
      <c r="S35" s="1"/>
      <c r="T35" s="1"/>
      <c r="U35" s="1"/>
      <c r="V35" s="1"/>
      <c r="W35" s="1"/>
      <c r="X35" s="1"/>
    </row>
    <row r="36" spans="2:24" ht="21" customHeight="1" x14ac:dyDescent="0.4">
      <c r="B36" s="169"/>
      <c r="C36" s="28" t="s">
        <v>92</v>
      </c>
      <c r="D36" s="25"/>
      <c r="E36" s="26"/>
      <c r="F36" s="16"/>
      <c r="G36" s="169"/>
      <c r="H36" s="17" t="s">
        <v>44</v>
      </c>
      <c r="I36" s="18"/>
      <c r="J36" s="42"/>
    </row>
    <row r="37" spans="2:24" ht="21" customHeight="1" x14ac:dyDescent="0.4">
      <c r="B37" s="169"/>
      <c r="C37" s="60" t="s">
        <v>9</v>
      </c>
      <c r="D37" s="61">
        <f>SUM(D30:D36)</f>
        <v>0</v>
      </c>
      <c r="E37" s="62"/>
      <c r="F37" s="16"/>
      <c r="G37" s="169"/>
      <c r="H37" s="17" t="s">
        <v>45</v>
      </c>
      <c r="I37" s="18"/>
      <c r="J37" s="42"/>
    </row>
    <row r="38" spans="2:24" ht="21" customHeight="1" x14ac:dyDescent="0.4">
      <c r="B38" s="169" t="s">
        <v>138</v>
      </c>
      <c r="C38" s="33" t="s">
        <v>34</v>
      </c>
      <c r="D38" s="34"/>
      <c r="E38" s="35"/>
      <c r="F38" s="16"/>
      <c r="G38" s="169"/>
      <c r="H38" s="28" t="s">
        <v>92</v>
      </c>
      <c r="I38" s="25"/>
      <c r="J38" s="44"/>
    </row>
    <row r="39" spans="2:24" ht="21" customHeight="1" x14ac:dyDescent="0.4">
      <c r="B39" s="169"/>
      <c r="C39" s="17" t="s">
        <v>35</v>
      </c>
      <c r="D39" s="39"/>
      <c r="E39" s="22"/>
      <c r="F39" s="16"/>
      <c r="G39" s="169"/>
      <c r="H39" s="60" t="s">
        <v>9</v>
      </c>
      <c r="I39" s="61">
        <f>SUM(I35:I38)</f>
        <v>0</v>
      </c>
      <c r="J39" s="62"/>
    </row>
    <row r="40" spans="2:24" ht="21" customHeight="1" x14ac:dyDescent="0.4">
      <c r="B40" s="169"/>
      <c r="C40" s="17" t="s">
        <v>37</v>
      </c>
      <c r="D40" s="39"/>
      <c r="E40" s="27"/>
      <c r="F40" s="16"/>
      <c r="G40" s="116" t="s">
        <v>137</v>
      </c>
      <c r="H40" s="87" t="s">
        <v>132</v>
      </c>
      <c r="I40" s="88"/>
      <c r="J40" s="89"/>
    </row>
    <row r="41" spans="2:24" ht="21" customHeight="1" x14ac:dyDescent="0.4">
      <c r="B41" s="169"/>
      <c r="C41" s="17" t="s">
        <v>38</v>
      </c>
      <c r="D41" s="39"/>
      <c r="E41" s="27"/>
      <c r="F41" s="16"/>
      <c r="G41" s="173" t="s">
        <v>126</v>
      </c>
      <c r="H41" s="45" t="s">
        <v>72</v>
      </c>
      <c r="I41" s="46"/>
      <c r="J41" s="118"/>
    </row>
    <row r="42" spans="2:24" ht="21" customHeight="1" x14ac:dyDescent="0.4">
      <c r="B42" s="169"/>
      <c r="C42" s="17" t="s">
        <v>139</v>
      </c>
      <c r="D42" s="39"/>
      <c r="E42" s="27"/>
      <c r="F42" s="23"/>
      <c r="G42" s="174"/>
      <c r="H42" s="47" t="s">
        <v>73</v>
      </c>
      <c r="I42" s="48"/>
      <c r="J42" s="119"/>
    </row>
    <row r="43" spans="2:24" ht="21" customHeight="1" x14ac:dyDescent="0.4">
      <c r="B43" s="169"/>
      <c r="C43" s="17" t="s">
        <v>140</v>
      </c>
      <c r="D43" s="39"/>
      <c r="E43" s="27"/>
      <c r="F43" s="23"/>
      <c r="G43" s="174"/>
      <c r="H43" s="47" t="s">
        <v>133</v>
      </c>
      <c r="I43" s="48"/>
      <c r="J43" s="120"/>
    </row>
    <row r="44" spans="2:24" ht="21" customHeight="1" x14ac:dyDescent="0.4">
      <c r="B44" s="169"/>
      <c r="C44" s="17" t="s">
        <v>41</v>
      </c>
      <c r="D44" s="39"/>
      <c r="E44" s="27"/>
      <c r="F44" s="16"/>
      <c r="G44" s="174"/>
      <c r="H44" s="47" t="s">
        <v>130</v>
      </c>
      <c r="I44" s="48"/>
      <c r="J44" s="119"/>
    </row>
    <row r="45" spans="2:24" ht="21" customHeight="1" x14ac:dyDescent="0.4">
      <c r="B45" s="169"/>
      <c r="C45" s="28" t="s">
        <v>92</v>
      </c>
      <c r="D45" s="39"/>
      <c r="E45" s="27"/>
      <c r="F45" s="16"/>
      <c r="G45" s="174"/>
      <c r="H45" s="47" t="s">
        <v>131</v>
      </c>
      <c r="I45" s="48"/>
      <c r="J45" s="120"/>
    </row>
    <row r="46" spans="2:24" ht="21" customHeight="1" x14ac:dyDescent="0.4">
      <c r="B46" s="169"/>
      <c r="C46" s="60" t="s">
        <v>9</v>
      </c>
      <c r="D46" s="61">
        <f>SUM(D38:D45)</f>
        <v>0</v>
      </c>
      <c r="E46" s="62"/>
      <c r="F46" s="16"/>
      <c r="G46" s="174"/>
      <c r="H46" s="28" t="s">
        <v>92</v>
      </c>
      <c r="I46" s="49"/>
      <c r="J46" s="121"/>
    </row>
    <row r="47" spans="2:24" ht="21" customHeight="1" x14ac:dyDescent="0.4">
      <c r="B47" s="170" t="s">
        <v>81</v>
      </c>
      <c r="C47" s="17" t="s">
        <v>24</v>
      </c>
      <c r="D47" s="31"/>
      <c r="E47" s="32"/>
      <c r="F47" s="16"/>
      <c r="G47" s="175"/>
      <c r="H47" s="67" t="s">
        <v>9</v>
      </c>
      <c r="I47" s="70">
        <f>SUM(I41:I46)</f>
        <v>0</v>
      </c>
      <c r="J47" s="69"/>
    </row>
    <row r="48" spans="2:24" ht="21" customHeight="1" x14ac:dyDescent="0.4">
      <c r="B48" s="171"/>
      <c r="C48" s="17" t="s">
        <v>26</v>
      </c>
      <c r="D48" s="18"/>
      <c r="E48" s="19"/>
      <c r="F48" s="16"/>
      <c r="G48" s="173" t="s">
        <v>127</v>
      </c>
      <c r="H48" s="50" t="s">
        <v>47</v>
      </c>
      <c r="I48" s="46"/>
      <c r="J48" s="118"/>
    </row>
    <row r="49" spans="2:12" ht="21" customHeight="1" x14ac:dyDescent="0.4">
      <c r="B49" s="171"/>
      <c r="C49" s="17" t="s">
        <v>28</v>
      </c>
      <c r="D49" s="18"/>
      <c r="E49" s="19"/>
      <c r="F49" s="16"/>
      <c r="G49" s="174"/>
      <c r="H49" s="51" t="s">
        <v>49</v>
      </c>
      <c r="I49" s="49"/>
      <c r="J49" s="121"/>
    </row>
    <row r="50" spans="2:12" ht="21" customHeight="1" thickBot="1" x14ac:dyDescent="0.45">
      <c r="B50" s="171"/>
      <c r="C50" s="28" t="s">
        <v>92</v>
      </c>
      <c r="D50" s="52"/>
      <c r="E50" s="30"/>
      <c r="F50" s="16"/>
      <c r="G50" s="191"/>
      <c r="H50" s="122" t="s">
        <v>9</v>
      </c>
      <c r="I50" s="123">
        <f>SUM(I48:I49)</f>
        <v>0</v>
      </c>
      <c r="J50" s="124"/>
    </row>
    <row r="51" spans="2:12" ht="21" customHeight="1" thickBot="1" x14ac:dyDescent="0.45">
      <c r="B51" s="190"/>
      <c r="C51" s="57" t="s">
        <v>31</v>
      </c>
      <c r="D51" s="58">
        <f>SUM(D47:D50)</f>
        <v>0</v>
      </c>
      <c r="E51" s="71"/>
      <c r="F51" s="53"/>
      <c r="G51" s="53"/>
      <c r="H51" s="53"/>
      <c r="I51" s="53"/>
      <c r="J51" s="53"/>
      <c r="K51" s="15"/>
      <c r="L51" s="15"/>
    </row>
    <row r="52" spans="2:12" ht="21" customHeight="1" x14ac:dyDescent="0.4">
      <c r="B52" s="170" t="s">
        <v>82</v>
      </c>
      <c r="C52" s="33" t="s">
        <v>83</v>
      </c>
      <c r="D52" s="31"/>
      <c r="E52" s="54"/>
      <c r="F52" s="53"/>
      <c r="G52" s="184" t="s">
        <v>174</v>
      </c>
      <c r="H52" s="181"/>
      <c r="I52" s="176">
        <f>D7+D12+D16+D22+D29+D37+D46+D51+D55+I10+I13+I18+I21+I29+I34+I39+I40</f>
        <v>0</v>
      </c>
      <c r="J52" s="177"/>
      <c r="K52" s="15"/>
      <c r="L52" s="15"/>
    </row>
    <row r="53" spans="2:12" ht="21" customHeight="1" thickBot="1" x14ac:dyDescent="0.45">
      <c r="B53" s="171"/>
      <c r="C53" s="17" t="s">
        <v>84</v>
      </c>
      <c r="D53" s="18"/>
      <c r="E53" s="55"/>
      <c r="F53" s="53"/>
      <c r="G53" s="185"/>
      <c r="H53" s="186"/>
      <c r="I53" s="178"/>
      <c r="J53" s="179"/>
      <c r="K53" s="15"/>
      <c r="L53" s="15"/>
    </row>
    <row r="54" spans="2:12" ht="21" customHeight="1" x14ac:dyDescent="0.4">
      <c r="B54" s="171"/>
      <c r="C54" s="28" t="s">
        <v>92</v>
      </c>
      <c r="D54" s="25"/>
      <c r="E54" s="56"/>
      <c r="F54" s="16"/>
      <c r="G54" s="180" t="s">
        <v>175</v>
      </c>
      <c r="H54" s="181"/>
      <c r="I54" s="176">
        <f>+I52+I47+I50</f>
        <v>0</v>
      </c>
      <c r="J54" s="187"/>
    </row>
    <row r="55" spans="2:12" ht="21" customHeight="1" thickBot="1" x14ac:dyDescent="0.45">
      <c r="B55" s="172"/>
      <c r="C55" s="72" t="s">
        <v>31</v>
      </c>
      <c r="D55" s="73">
        <f>SUM(D52:D54)</f>
        <v>0</v>
      </c>
      <c r="E55" s="74"/>
      <c r="F55" s="53"/>
      <c r="G55" s="182"/>
      <c r="H55" s="183"/>
      <c r="I55" s="188"/>
      <c r="J55" s="189"/>
    </row>
    <row r="56" spans="2:12" ht="19.5" customHeight="1" x14ac:dyDescent="0.4">
      <c r="F56" s="1"/>
      <c r="G56" s="1"/>
    </row>
    <row r="57" spans="2:12" ht="19.5" customHeight="1" x14ac:dyDescent="0.4">
      <c r="F57" s="1"/>
      <c r="G57" s="1"/>
    </row>
    <row r="58" spans="2:12" ht="19.5" customHeight="1" x14ac:dyDescent="0.4">
      <c r="F58" s="1"/>
      <c r="G58" s="1"/>
    </row>
    <row r="59" spans="2:12" ht="19.5" customHeight="1" x14ac:dyDescent="0.4">
      <c r="F59" s="1"/>
      <c r="G59" s="1"/>
    </row>
    <row r="60" spans="2:12" ht="19.5" customHeight="1" x14ac:dyDescent="0.4">
      <c r="F60" s="1"/>
      <c r="G60" s="1"/>
    </row>
    <row r="61" spans="2:12" ht="19.5" customHeight="1" x14ac:dyDescent="0.4">
      <c r="F61" s="1"/>
      <c r="G61" s="1"/>
    </row>
    <row r="62" spans="2:12" ht="19.5" customHeight="1" x14ac:dyDescent="0.4">
      <c r="F62" s="1"/>
      <c r="G62" s="1"/>
    </row>
    <row r="63" spans="2:12" ht="19.5" customHeight="1" x14ac:dyDescent="0.4">
      <c r="F63" s="1"/>
      <c r="G63" s="1"/>
    </row>
    <row r="64" spans="2:12" ht="19.5" customHeight="1" x14ac:dyDescent="0.4">
      <c r="F64" s="1"/>
      <c r="G64" s="1"/>
    </row>
    <row r="65" spans="1:24" ht="19.5" customHeight="1" x14ac:dyDescent="0.4">
      <c r="F65" s="1"/>
      <c r="G65" s="1"/>
    </row>
    <row r="66" spans="1:24" ht="19.5" customHeight="1" x14ac:dyDescent="0.4">
      <c r="F66" s="1"/>
      <c r="G66" s="1"/>
    </row>
    <row r="67" spans="1:24" ht="19.5" customHeight="1" x14ac:dyDescent="0.4">
      <c r="F67" s="1"/>
      <c r="G67" s="1"/>
    </row>
    <row r="68" spans="1:24" ht="19.5" customHeight="1" x14ac:dyDescent="0.4">
      <c r="F68" s="1"/>
      <c r="G68" s="1"/>
    </row>
    <row r="69" spans="1:24" ht="19.5" customHeight="1" x14ac:dyDescent="0.4">
      <c r="F69" s="1"/>
      <c r="G69" s="1"/>
    </row>
    <row r="70" spans="1:24" ht="19.5" customHeight="1" x14ac:dyDescent="0.4">
      <c r="F70" s="1"/>
      <c r="G70" s="1"/>
    </row>
    <row r="71" spans="1:24" ht="19.5" customHeight="1" x14ac:dyDescent="0.4">
      <c r="F71" s="1"/>
      <c r="G71" s="1"/>
    </row>
    <row r="72" spans="1:24" ht="19.5" customHeight="1" x14ac:dyDescent="0.4">
      <c r="F72" s="1"/>
      <c r="G72" s="1"/>
    </row>
    <row r="73" spans="1:24" ht="19.5" customHeight="1" x14ac:dyDescent="0.4">
      <c r="F73" s="1"/>
      <c r="G73" s="1"/>
    </row>
    <row r="74" spans="1:24" ht="19.5" customHeight="1" x14ac:dyDescent="0.4">
      <c r="F74" s="1"/>
      <c r="G74" s="1"/>
    </row>
    <row r="75" spans="1:24" ht="19.5" customHeight="1" x14ac:dyDescent="0.4">
      <c r="F75" s="1"/>
      <c r="G75" s="1"/>
    </row>
    <row r="76" spans="1:24" ht="19.5" customHeight="1" x14ac:dyDescent="0.4">
      <c r="F76" s="1"/>
      <c r="G76" s="1"/>
    </row>
    <row r="77" spans="1:24" ht="19.5" customHeight="1" x14ac:dyDescent="0.4">
      <c r="F77" s="1"/>
      <c r="G77" s="1"/>
    </row>
    <row r="78" spans="1:24" ht="19.5" customHeight="1" x14ac:dyDescent="0.4">
      <c r="F78" s="1"/>
      <c r="G78" s="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9.2" customHeight="1" x14ac:dyDescent="0.4">
      <c r="F79" s="1"/>
      <c r="G79" s="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s="4" customFormat="1" ht="19.5" hidden="1" customHeight="1" x14ac:dyDescent="0.4">
      <c r="A80" s="1"/>
      <c r="B80" s="1"/>
      <c r="C80" s="1"/>
      <c r="D80" s="1"/>
      <c r="E80" s="1"/>
      <c r="F80" s="1"/>
      <c r="G80" s="3"/>
      <c r="H80" s="1"/>
      <c r="I80" s="1"/>
      <c r="J80" s="1"/>
    </row>
    <row r="81" spans="1:24" s="4" customFormat="1" ht="19.5" hidden="1" customHeight="1" x14ac:dyDescent="0.4">
      <c r="A81" s="1"/>
      <c r="B81" s="1"/>
      <c r="C81" s="1"/>
      <c r="D81" s="1"/>
      <c r="E81" s="1"/>
      <c r="F81" s="1"/>
      <c r="G81" s="3"/>
      <c r="H81" s="1"/>
      <c r="I81" s="1"/>
      <c r="J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s="4" customFormat="1" ht="19.5" hidden="1" customHeight="1" x14ac:dyDescent="0.4">
      <c r="A82" s="1"/>
      <c r="B82" s="1"/>
      <c r="C82" s="1"/>
      <c r="D82" s="1"/>
      <c r="E82" s="1"/>
      <c r="F82" s="1"/>
      <c r="G82" s="3"/>
      <c r="H82" s="1"/>
      <c r="I82" s="1"/>
      <c r="J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7.55" hidden="1" customHeight="1" x14ac:dyDescent="0.4">
      <c r="F83" s="1"/>
    </row>
    <row r="84" spans="1:24" ht="18" hidden="1" customHeight="1" thickBot="1" x14ac:dyDescent="0.45">
      <c r="F84" s="1"/>
    </row>
    <row r="85" spans="1:24" ht="18" hidden="1" customHeight="1" thickTop="1" x14ac:dyDescent="0.4">
      <c r="F85" s="1"/>
    </row>
    <row r="86" spans="1:24" ht="18" hidden="1" customHeight="1" thickBot="1" x14ac:dyDescent="0.45">
      <c r="F86" s="1"/>
    </row>
    <row r="87" spans="1:24" ht="17.399999999999999" x14ac:dyDescent="0.4">
      <c r="F87" s="1"/>
    </row>
    <row r="88" spans="1:24" ht="19.5" customHeight="1" x14ac:dyDescent="0.4">
      <c r="F88" s="1"/>
    </row>
    <row r="89" spans="1:24" ht="19.5" customHeight="1" x14ac:dyDescent="0.4">
      <c r="F89" s="1"/>
      <c r="K89" s="2"/>
      <c r="L89" s="2"/>
    </row>
    <row r="90" spans="1:24" ht="19.5" customHeight="1" x14ac:dyDescent="0.4">
      <c r="F90" s="1"/>
    </row>
    <row r="91" spans="1:24" ht="19.5" customHeight="1" x14ac:dyDescent="0.4">
      <c r="F91" s="1"/>
    </row>
    <row r="92" spans="1:24" ht="19.5" customHeight="1" x14ac:dyDescent="0.4">
      <c r="F92" s="1"/>
    </row>
    <row r="93" spans="1:24" ht="19.5" customHeight="1" x14ac:dyDescent="0.4">
      <c r="F93" s="1"/>
    </row>
    <row r="94" spans="1:24" ht="19.5" customHeight="1" x14ac:dyDescent="0.4">
      <c r="F94" s="1"/>
    </row>
    <row r="95" spans="1:24" ht="19.5" customHeight="1" x14ac:dyDescent="0.4">
      <c r="F95" s="1"/>
    </row>
    <row r="96" spans="1:24" ht="19.5" customHeight="1" x14ac:dyDescent="0.4">
      <c r="F96" s="1"/>
    </row>
    <row r="97" spans="2:6" ht="19.5" customHeight="1" x14ac:dyDescent="0.4">
      <c r="F97" s="1"/>
    </row>
    <row r="98" spans="2:6" ht="19.5" customHeight="1" x14ac:dyDescent="0.4">
      <c r="F98" s="1"/>
    </row>
    <row r="99" spans="2:6" ht="19.5" customHeight="1" x14ac:dyDescent="0.4">
      <c r="F99" s="1"/>
    </row>
    <row r="100" spans="2:6" ht="19.5" customHeight="1" x14ac:dyDescent="0.4">
      <c r="F100" s="1"/>
    </row>
    <row r="101" spans="2:6" ht="19.5" customHeight="1" x14ac:dyDescent="0.4">
      <c r="F101" s="1"/>
    </row>
    <row r="102" spans="2:6" ht="19.5" customHeight="1" x14ac:dyDescent="0.4">
      <c r="B102" s="5"/>
      <c r="C102" s="6"/>
      <c r="D102" s="7"/>
      <c r="E102" s="7"/>
    </row>
    <row r="103" spans="2:6" ht="19.5" customHeight="1" x14ac:dyDescent="0.4">
      <c r="B103" s="5"/>
      <c r="C103" s="6"/>
      <c r="D103" s="7"/>
      <c r="E103" s="7"/>
    </row>
    <row r="104" spans="2:6" ht="19.5" customHeight="1" x14ac:dyDescent="0.4">
      <c r="B104" s="5"/>
      <c r="C104" s="6"/>
      <c r="D104" s="7"/>
      <c r="E104" s="7"/>
    </row>
  </sheetData>
  <mergeCells count="22">
    <mergeCell ref="B5:J5"/>
    <mergeCell ref="G7:G10"/>
    <mergeCell ref="B8:B12"/>
    <mergeCell ref="G11:G13"/>
    <mergeCell ref="B13:B16"/>
    <mergeCell ref="G14:G18"/>
    <mergeCell ref="B17:B22"/>
    <mergeCell ref="G19:G21"/>
    <mergeCell ref="G22:G29"/>
    <mergeCell ref="B23:B29"/>
    <mergeCell ref="G35:G39"/>
    <mergeCell ref="B38:B46"/>
    <mergeCell ref="B52:B55"/>
    <mergeCell ref="G41:G47"/>
    <mergeCell ref="I52:J53"/>
    <mergeCell ref="G54:H55"/>
    <mergeCell ref="G52:H53"/>
    <mergeCell ref="I54:J55"/>
    <mergeCell ref="B47:B51"/>
    <mergeCell ref="G48:G50"/>
    <mergeCell ref="B30:B37"/>
    <mergeCell ref="G30:G34"/>
  </mergeCells>
  <phoneticPr fontId="2" type="noConversion"/>
  <conditionalFormatting sqref="U8:U16 U18:U26">
    <cfRule type="cellIs" priority="1" operator="notEqual">
      <formula>T8</formula>
    </cfRule>
    <cfRule type="cellIs" dxfId="3" priority="2" operator="notEqual">
      <formula>T8</formula>
    </cfRule>
  </conditionalFormatting>
  <printOptions horizontalCentered="1"/>
  <pageMargins left="0.23622047244094491" right="0.23622047244094491" top="0.26" bottom="0.41" header="0.2" footer="0.11811023622047245"/>
  <pageSetup paperSize="9" scale="72" orientation="portrait" r:id="rId1"/>
  <rowBreaks count="1" manualBreakCount="1">
    <brk id="93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85E9-808C-42AD-B064-C241BFAD94FB}">
  <sheetPr>
    <pageSetUpPr fitToPage="1"/>
  </sheetPr>
  <dimension ref="A2:AB111"/>
  <sheetViews>
    <sheetView showGridLines="0" zoomScale="70" zoomScaleNormal="70" workbookViewId="0">
      <pane xSplit="3" ySplit="6" topLeftCell="D28" activePane="bottomRight" state="frozen"/>
      <selection pane="topRight" activeCell="D1" sqref="D1"/>
      <selection pane="bottomLeft" activeCell="A7" sqref="A7"/>
      <selection pane="bottomRight" activeCell="B2" sqref="B2"/>
    </sheetView>
  </sheetViews>
  <sheetFormatPr defaultColWidth="9" defaultRowHeight="19.5" customHeight="1" x14ac:dyDescent="0.4"/>
  <cols>
    <col min="1" max="1" width="3.09765625" style="1" customWidth="1"/>
    <col min="2" max="2" width="10.09765625" style="1" customWidth="1"/>
    <col min="3" max="3" width="19.796875" style="1" customWidth="1"/>
    <col min="4" max="16" width="15.59765625" style="1" customWidth="1"/>
    <col min="17" max="17" width="9" style="1"/>
    <col min="18" max="26" width="11.5" style="1" customWidth="1"/>
    <col min="27" max="16384" width="9" style="1"/>
  </cols>
  <sheetData>
    <row r="2" spans="2:28" ht="38.25" customHeight="1" x14ac:dyDescent="0.4">
      <c r="B2" s="14" t="s">
        <v>177</v>
      </c>
    </row>
    <row r="4" spans="2:28" ht="19.5" customHeight="1" x14ac:dyDescent="0.4">
      <c r="B4" s="12" t="s">
        <v>70</v>
      </c>
    </row>
    <row r="5" spans="2:28" ht="19.5" customHeight="1" thickBot="1" x14ac:dyDescent="0.45"/>
    <row r="6" spans="2:28" ht="24" customHeight="1" thickBot="1" x14ac:dyDescent="0.45">
      <c r="B6" s="96" t="s">
        <v>90</v>
      </c>
      <c r="C6" s="92" t="s">
        <v>123</v>
      </c>
      <c r="D6" s="100" t="s">
        <v>105</v>
      </c>
      <c r="E6" s="101" t="s">
        <v>106</v>
      </c>
      <c r="F6" s="101" t="s">
        <v>107</v>
      </c>
      <c r="G6" s="101" t="s">
        <v>108</v>
      </c>
      <c r="H6" s="101" t="s">
        <v>109</v>
      </c>
      <c r="I6" s="102" t="s">
        <v>110</v>
      </c>
      <c r="J6" s="100" t="s">
        <v>111</v>
      </c>
      <c r="K6" s="101" t="s">
        <v>112</v>
      </c>
      <c r="L6" s="101" t="s">
        <v>113</v>
      </c>
      <c r="M6" s="101" t="s">
        <v>114</v>
      </c>
      <c r="N6" s="101" t="s">
        <v>115</v>
      </c>
      <c r="O6" s="102" t="s">
        <v>116</v>
      </c>
      <c r="P6" s="95" t="s">
        <v>117</v>
      </c>
    </row>
    <row r="7" spans="2:28" ht="21" customHeight="1" thickTop="1" x14ac:dyDescent="0.4">
      <c r="B7" s="223" t="s">
        <v>93</v>
      </c>
      <c r="C7" s="33" t="s">
        <v>50</v>
      </c>
      <c r="D7" s="75"/>
      <c r="E7" s="76"/>
      <c r="F7" s="76"/>
      <c r="G7" s="76"/>
      <c r="H7" s="76"/>
      <c r="I7" s="77"/>
      <c r="J7" s="75"/>
      <c r="K7" s="76"/>
      <c r="L7" s="76"/>
      <c r="M7" s="76"/>
      <c r="N7" s="76"/>
      <c r="O7" s="78"/>
      <c r="P7" s="97">
        <f>SUM(D7:O7)</f>
        <v>0</v>
      </c>
    </row>
    <row r="8" spans="2:28" ht="21" customHeight="1" x14ac:dyDescent="0.4">
      <c r="B8" s="223"/>
      <c r="C8" s="17" t="s">
        <v>51</v>
      </c>
      <c r="D8" s="75"/>
      <c r="E8" s="76"/>
      <c r="F8" s="76"/>
      <c r="G8" s="76"/>
      <c r="H8" s="76"/>
      <c r="I8" s="77"/>
      <c r="J8" s="75"/>
      <c r="K8" s="76"/>
      <c r="L8" s="76"/>
      <c r="M8" s="76"/>
      <c r="N8" s="76"/>
      <c r="O8" s="78"/>
      <c r="P8" s="97">
        <f t="shared" ref="P8:P50" si="0">SUM(D8:O8)</f>
        <v>0</v>
      </c>
    </row>
    <row r="9" spans="2:28" ht="21" customHeight="1" x14ac:dyDescent="0.4">
      <c r="B9" s="223"/>
      <c r="C9" s="17" t="s">
        <v>52</v>
      </c>
      <c r="D9" s="75"/>
      <c r="E9" s="76"/>
      <c r="F9" s="76"/>
      <c r="G9" s="76"/>
      <c r="H9" s="76"/>
      <c r="I9" s="77"/>
      <c r="J9" s="75"/>
      <c r="K9" s="76"/>
      <c r="L9" s="76"/>
      <c r="M9" s="76"/>
      <c r="N9" s="76"/>
      <c r="O9" s="78"/>
      <c r="P9" s="97">
        <f t="shared" si="0"/>
        <v>0</v>
      </c>
    </row>
    <row r="10" spans="2:28" ht="21" customHeight="1" x14ac:dyDescent="0.4">
      <c r="B10" s="223"/>
      <c r="C10" s="17" t="s">
        <v>53</v>
      </c>
      <c r="D10" s="75"/>
      <c r="E10" s="76"/>
      <c r="F10" s="76"/>
      <c r="G10" s="76"/>
      <c r="H10" s="76"/>
      <c r="I10" s="77"/>
      <c r="J10" s="75"/>
      <c r="K10" s="76"/>
      <c r="L10" s="76"/>
      <c r="M10" s="76"/>
      <c r="N10" s="76"/>
      <c r="O10" s="77"/>
      <c r="P10" s="97">
        <f t="shared" si="0"/>
        <v>0</v>
      </c>
    </row>
    <row r="11" spans="2:28" ht="21" customHeight="1" x14ac:dyDescent="0.4">
      <c r="B11" s="223"/>
      <c r="C11" s="28" t="s">
        <v>92</v>
      </c>
      <c r="D11" s="83"/>
      <c r="E11" s="84"/>
      <c r="F11" s="84"/>
      <c r="G11" s="84"/>
      <c r="H11" s="84"/>
      <c r="I11" s="85"/>
      <c r="J11" s="83"/>
      <c r="K11" s="84"/>
      <c r="L11" s="84"/>
      <c r="M11" s="84"/>
      <c r="N11" s="84"/>
      <c r="O11" s="85"/>
      <c r="P11" s="97">
        <f t="shared" si="0"/>
        <v>0</v>
      </c>
    </row>
    <row r="12" spans="2:28" ht="21" customHeight="1" x14ac:dyDescent="0.4">
      <c r="B12" s="223"/>
      <c r="C12" s="129" t="s">
        <v>54</v>
      </c>
      <c r="D12" s="104">
        <f>SUM(D7:D11)</f>
        <v>0</v>
      </c>
      <c r="E12" s="105">
        <f t="shared" ref="E12:O12" si="1">SUM(E7:E11)</f>
        <v>0</v>
      </c>
      <c r="F12" s="105">
        <f t="shared" si="1"/>
        <v>0</v>
      </c>
      <c r="G12" s="105">
        <f t="shared" si="1"/>
        <v>0</v>
      </c>
      <c r="H12" s="105">
        <f t="shared" si="1"/>
        <v>0</v>
      </c>
      <c r="I12" s="106">
        <f t="shared" si="1"/>
        <v>0</v>
      </c>
      <c r="J12" s="104">
        <f t="shared" si="1"/>
        <v>0</v>
      </c>
      <c r="K12" s="105">
        <f t="shared" si="1"/>
        <v>0</v>
      </c>
      <c r="L12" s="105">
        <f t="shared" si="1"/>
        <v>0</v>
      </c>
      <c r="M12" s="105">
        <f t="shared" si="1"/>
        <v>0</v>
      </c>
      <c r="N12" s="105">
        <f t="shared" si="1"/>
        <v>0</v>
      </c>
      <c r="O12" s="106">
        <f t="shared" si="1"/>
        <v>0</v>
      </c>
      <c r="P12" s="111">
        <f t="shared" si="0"/>
        <v>0</v>
      </c>
      <c r="AB12" s="4"/>
    </row>
    <row r="13" spans="2:28" s="4" customFormat="1" ht="21" customHeight="1" x14ac:dyDescent="0.4">
      <c r="B13" s="224" t="s">
        <v>94</v>
      </c>
      <c r="C13" s="20" t="s">
        <v>95</v>
      </c>
      <c r="D13" s="79"/>
      <c r="E13" s="80"/>
      <c r="F13" s="80"/>
      <c r="G13" s="80"/>
      <c r="H13" s="80"/>
      <c r="I13" s="81"/>
      <c r="J13" s="79"/>
      <c r="K13" s="80"/>
      <c r="L13" s="80"/>
      <c r="M13" s="80"/>
      <c r="N13" s="80"/>
      <c r="O13" s="81"/>
      <c r="P13" s="103">
        <f t="shared" si="0"/>
        <v>0</v>
      </c>
      <c r="W13" s="1"/>
      <c r="X13" s="1"/>
      <c r="Y13" s="1"/>
      <c r="Z13" s="1"/>
      <c r="AA13" s="1"/>
    </row>
    <row r="14" spans="2:28" s="4" customFormat="1" ht="21" customHeight="1" x14ac:dyDescent="0.4">
      <c r="B14" s="225"/>
      <c r="C14" s="17" t="s">
        <v>96</v>
      </c>
      <c r="D14" s="75"/>
      <c r="E14" s="76"/>
      <c r="F14" s="76"/>
      <c r="G14" s="76"/>
      <c r="H14" s="76"/>
      <c r="I14" s="77"/>
      <c r="J14" s="75"/>
      <c r="K14" s="76"/>
      <c r="L14" s="76"/>
      <c r="M14" s="76"/>
      <c r="N14" s="76"/>
      <c r="O14" s="77"/>
      <c r="P14" s="98">
        <f t="shared" si="0"/>
        <v>0</v>
      </c>
      <c r="W14" s="1"/>
      <c r="X14" s="1"/>
      <c r="Y14" s="1"/>
      <c r="Z14" s="1"/>
      <c r="AA14" s="1"/>
    </row>
    <row r="15" spans="2:28" s="4" customFormat="1" ht="21" customHeight="1" x14ac:dyDescent="0.4">
      <c r="B15" s="225"/>
      <c r="C15" s="17" t="s">
        <v>97</v>
      </c>
      <c r="D15" s="75"/>
      <c r="E15" s="76"/>
      <c r="F15" s="76"/>
      <c r="G15" s="76"/>
      <c r="H15" s="76"/>
      <c r="I15" s="77"/>
      <c r="J15" s="75"/>
      <c r="K15" s="76"/>
      <c r="L15" s="76"/>
      <c r="M15" s="76"/>
      <c r="N15" s="76"/>
      <c r="O15" s="77"/>
      <c r="P15" s="97">
        <f t="shared" si="0"/>
        <v>0</v>
      </c>
      <c r="W15" s="1"/>
      <c r="X15" s="1"/>
      <c r="Y15" s="1"/>
      <c r="Z15" s="1"/>
      <c r="AA15" s="1"/>
    </row>
    <row r="16" spans="2:28" s="4" customFormat="1" ht="21" customHeight="1" x14ac:dyDescent="0.4">
      <c r="B16" s="225"/>
      <c r="C16" s="28" t="s">
        <v>92</v>
      </c>
      <c r="D16" s="75"/>
      <c r="E16" s="76"/>
      <c r="F16" s="76"/>
      <c r="G16" s="76"/>
      <c r="H16" s="76"/>
      <c r="I16" s="77"/>
      <c r="J16" s="75"/>
      <c r="K16" s="76"/>
      <c r="L16" s="76"/>
      <c r="M16" s="76"/>
      <c r="N16" s="76"/>
      <c r="O16" s="77"/>
      <c r="P16" s="98">
        <f t="shared" si="0"/>
        <v>0</v>
      </c>
      <c r="W16" s="1"/>
      <c r="X16" s="1"/>
      <c r="Y16" s="1"/>
      <c r="Z16" s="1"/>
      <c r="AA16" s="1"/>
    </row>
    <row r="17" spans="2:27" s="4" customFormat="1" ht="21" customHeight="1" x14ac:dyDescent="0.4">
      <c r="B17" s="226"/>
      <c r="C17" s="129" t="s">
        <v>54</v>
      </c>
      <c r="D17" s="104">
        <f t="shared" ref="D17:O17" si="2">SUM(D13:D16)</f>
        <v>0</v>
      </c>
      <c r="E17" s="105">
        <f t="shared" si="2"/>
        <v>0</v>
      </c>
      <c r="F17" s="105">
        <f t="shared" si="2"/>
        <v>0</v>
      </c>
      <c r="G17" s="105">
        <f t="shared" si="2"/>
        <v>0</v>
      </c>
      <c r="H17" s="105">
        <f t="shared" si="2"/>
        <v>0</v>
      </c>
      <c r="I17" s="106">
        <f t="shared" si="2"/>
        <v>0</v>
      </c>
      <c r="J17" s="104">
        <f t="shared" si="2"/>
        <v>0</v>
      </c>
      <c r="K17" s="105">
        <f t="shared" si="2"/>
        <v>0</v>
      </c>
      <c r="L17" s="105">
        <f t="shared" si="2"/>
        <v>0</v>
      </c>
      <c r="M17" s="105">
        <f t="shared" si="2"/>
        <v>0</v>
      </c>
      <c r="N17" s="105">
        <f t="shared" si="2"/>
        <v>0</v>
      </c>
      <c r="O17" s="106">
        <f t="shared" si="2"/>
        <v>0</v>
      </c>
      <c r="P17" s="111">
        <f t="shared" si="0"/>
        <v>0</v>
      </c>
      <c r="W17" s="1"/>
      <c r="X17" s="1"/>
      <c r="Y17" s="1"/>
      <c r="Z17" s="1"/>
      <c r="AA17" s="1"/>
    </row>
    <row r="18" spans="2:27" s="4" customFormat="1" ht="21" customHeight="1" x14ac:dyDescent="0.4">
      <c r="B18" s="227" t="s">
        <v>129</v>
      </c>
      <c r="C18" s="33" t="s">
        <v>120</v>
      </c>
      <c r="D18" s="125"/>
      <c r="E18" s="126"/>
      <c r="F18" s="126"/>
      <c r="G18" s="126"/>
      <c r="H18" s="126"/>
      <c r="I18" s="127"/>
      <c r="J18" s="125"/>
      <c r="K18" s="126"/>
      <c r="L18" s="126"/>
      <c r="M18" s="126"/>
      <c r="N18" s="126"/>
      <c r="O18" s="127"/>
      <c r="P18" s="128">
        <f>SUM(D18:O18)</f>
        <v>0</v>
      </c>
      <c r="W18" s="1"/>
      <c r="X18" s="1"/>
      <c r="Y18" s="1"/>
      <c r="Z18" s="1"/>
      <c r="AA18" s="1"/>
    </row>
    <row r="19" spans="2:27" s="4" customFormat="1" ht="21" customHeight="1" x14ac:dyDescent="0.4">
      <c r="B19" s="219"/>
      <c r="C19" s="17" t="s">
        <v>61</v>
      </c>
      <c r="D19" s="79"/>
      <c r="E19" s="80"/>
      <c r="F19" s="80"/>
      <c r="G19" s="80"/>
      <c r="H19" s="80"/>
      <c r="I19" s="81"/>
      <c r="J19" s="79"/>
      <c r="K19" s="80"/>
      <c r="L19" s="80"/>
      <c r="M19" s="80"/>
      <c r="N19" s="80"/>
      <c r="O19" s="81"/>
      <c r="P19" s="97">
        <f>SUM(D19:O19)</f>
        <v>0</v>
      </c>
      <c r="W19" s="1"/>
      <c r="X19" s="1"/>
      <c r="Y19" s="1"/>
      <c r="Z19" s="1"/>
      <c r="AA19" s="1"/>
    </row>
    <row r="20" spans="2:27" s="4" customFormat="1" ht="21" customHeight="1" x14ac:dyDescent="0.4">
      <c r="B20" s="219"/>
      <c r="C20" s="17" t="s">
        <v>62</v>
      </c>
      <c r="D20" s="79"/>
      <c r="E20" s="80"/>
      <c r="F20" s="80"/>
      <c r="G20" s="80"/>
      <c r="H20" s="80"/>
      <c r="I20" s="81"/>
      <c r="J20" s="79"/>
      <c r="K20" s="80"/>
      <c r="L20" s="80"/>
      <c r="M20" s="80"/>
      <c r="N20" s="80"/>
      <c r="O20" s="81"/>
      <c r="P20" s="97">
        <f t="shared" si="0"/>
        <v>0</v>
      </c>
      <c r="W20" s="1"/>
      <c r="X20" s="1"/>
      <c r="Y20" s="1"/>
      <c r="Z20" s="1"/>
      <c r="AA20" s="1"/>
    </row>
    <row r="21" spans="2:27" s="4" customFormat="1" ht="21" customHeight="1" x14ac:dyDescent="0.4">
      <c r="B21" s="219"/>
      <c r="C21" s="17" t="s">
        <v>121</v>
      </c>
      <c r="D21" s="79"/>
      <c r="E21" s="80"/>
      <c r="F21" s="80"/>
      <c r="G21" s="80"/>
      <c r="H21" s="80"/>
      <c r="I21" s="81"/>
      <c r="J21" s="79"/>
      <c r="K21" s="80"/>
      <c r="L21" s="80"/>
      <c r="M21" s="80"/>
      <c r="N21" s="80"/>
      <c r="O21" s="81"/>
      <c r="P21" s="97">
        <f t="shared" si="0"/>
        <v>0</v>
      </c>
      <c r="W21" s="1"/>
      <c r="X21" s="1"/>
      <c r="Y21" s="1"/>
      <c r="Z21" s="1"/>
      <c r="AA21" s="1"/>
    </row>
    <row r="22" spans="2:27" s="4" customFormat="1" ht="21" customHeight="1" x14ac:dyDescent="0.4">
      <c r="B22" s="219"/>
      <c r="C22" s="17" t="s">
        <v>122</v>
      </c>
      <c r="D22" s="79"/>
      <c r="E22" s="80"/>
      <c r="F22" s="80"/>
      <c r="G22" s="80"/>
      <c r="H22" s="80"/>
      <c r="I22" s="81"/>
      <c r="J22" s="79"/>
      <c r="K22" s="80"/>
      <c r="L22" s="80"/>
      <c r="M22" s="80"/>
      <c r="N22" s="80"/>
      <c r="O22" s="81"/>
      <c r="P22" s="97">
        <f t="shared" si="0"/>
        <v>0</v>
      </c>
      <c r="W22" s="1"/>
      <c r="X22" s="1"/>
      <c r="Y22" s="1"/>
      <c r="Z22" s="1"/>
      <c r="AA22" s="1"/>
    </row>
    <row r="23" spans="2:27" s="4" customFormat="1" ht="21" customHeight="1" x14ac:dyDescent="0.4">
      <c r="B23" s="219"/>
      <c r="C23" s="17" t="s">
        <v>63</v>
      </c>
      <c r="D23" s="79"/>
      <c r="E23" s="80"/>
      <c r="F23" s="80"/>
      <c r="G23" s="80"/>
      <c r="H23" s="80"/>
      <c r="I23" s="81"/>
      <c r="J23" s="79"/>
      <c r="K23" s="80"/>
      <c r="L23" s="80"/>
      <c r="M23" s="80"/>
      <c r="N23" s="80"/>
      <c r="O23" s="81"/>
      <c r="P23" s="97">
        <f t="shared" si="0"/>
        <v>0</v>
      </c>
      <c r="W23" s="1"/>
      <c r="X23" s="1"/>
      <c r="Y23" s="1"/>
      <c r="Z23" s="1"/>
      <c r="AA23" s="1"/>
    </row>
    <row r="24" spans="2:27" s="4" customFormat="1" ht="21" customHeight="1" x14ac:dyDescent="0.4">
      <c r="B24" s="219"/>
      <c r="C24" s="17" t="s">
        <v>64</v>
      </c>
      <c r="D24" s="79"/>
      <c r="E24" s="80"/>
      <c r="F24" s="80"/>
      <c r="G24" s="80"/>
      <c r="H24" s="80"/>
      <c r="I24" s="81"/>
      <c r="J24" s="79"/>
      <c r="K24" s="80"/>
      <c r="L24" s="80"/>
      <c r="M24" s="80"/>
      <c r="N24" s="80"/>
      <c r="O24" s="81"/>
      <c r="P24" s="97">
        <f t="shared" si="0"/>
        <v>0</v>
      </c>
      <c r="W24" s="1"/>
      <c r="X24" s="1"/>
      <c r="Y24" s="1"/>
      <c r="Z24" s="1"/>
      <c r="AA24" s="1"/>
    </row>
    <row r="25" spans="2:27" s="4" customFormat="1" ht="21" customHeight="1" x14ac:dyDescent="0.4">
      <c r="B25" s="219"/>
      <c r="C25" s="28" t="s">
        <v>92</v>
      </c>
      <c r="D25" s="79"/>
      <c r="E25" s="80"/>
      <c r="F25" s="80"/>
      <c r="G25" s="80"/>
      <c r="H25" s="80"/>
      <c r="I25" s="81"/>
      <c r="J25" s="79"/>
      <c r="K25" s="80"/>
      <c r="L25" s="80"/>
      <c r="M25" s="80"/>
      <c r="N25" s="80"/>
      <c r="O25" s="81"/>
      <c r="P25" s="97">
        <f t="shared" si="0"/>
        <v>0</v>
      </c>
      <c r="W25" s="1"/>
      <c r="X25" s="1"/>
      <c r="Y25" s="1"/>
      <c r="Z25" s="1"/>
      <c r="AA25" s="1"/>
    </row>
    <row r="26" spans="2:27" s="4" customFormat="1" ht="21" customHeight="1" x14ac:dyDescent="0.4">
      <c r="B26" s="219"/>
      <c r="C26" s="28" t="s">
        <v>92</v>
      </c>
      <c r="D26" s="79"/>
      <c r="E26" s="80"/>
      <c r="F26" s="80"/>
      <c r="G26" s="80"/>
      <c r="H26" s="80"/>
      <c r="I26" s="81"/>
      <c r="J26" s="79"/>
      <c r="K26" s="80"/>
      <c r="L26" s="80"/>
      <c r="M26" s="80"/>
      <c r="N26" s="80"/>
      <c r="O26" s="77"/>
      <c r="P26" s="98">
        <f t="shared" si="0"/>
        <v>0</v>
      </c>
      <c r="W26" s="1"/>
      <c r="X26" s="1"/>
      <c r="Y26" s="1"/>
      <c r="Z26" s="1"/>
      <c r="AA26" s="1"/>
    </row>
    <row r="27" spans="2:27" s="4" customFormat="1" ht="21" customHeight="1" x14ac:dyDescent="0.4">
      <c r="B27" s="220"/>
      <c r="C27" s="129" t="s">
        <v>67</v>
      </c>
      <c r="D27" s="104">
        <f t="shared" ref="D27:O27" si="3">SUM(D18:D26)</f>
        <v>0</v>
      </c>
      <c r="E27" s="105">
        <f t="shared" si="3"/>
        <v>0</v>
      </c>
      <c r="F27" s="105">
        <f t="shared" si="3"/>
        <v>0</v>
      </c>
      <c r="G27" s="105">
        <f t="shared" si="3"/>
        <v>0</v>
      </c>
      <c r="H27" s="105">
        <f t="shared" si="3"/>
        <v>0</v>
      </c>
      <c r="I27" s="106">
        <f t="shared" si="3"/>
        <v>0</v>
      </c>
      <c r="J27" s="104">
        <f t="shared" si="3"/>
        <v>0</v>
      </c>
      <c r="K27" s="105">
        <f t="shared" si="3"/>
        <v>0</v>
      </c>
      <c r="L27" s="105">
        <f t="shared" si="3"/>
        <v>0</v>
      </c>
      <c r="M27" s="105">
        <f t="shared" si="3"/>
        <v>0</v>
      </c>
      <c r="N27" s="105">
        <f t="shared" si="3"/>
        <v>0</v>
      </c>
      <c r="O27" s="106">
        <f t="shared" si="3"/>
        <v>0</v>
      </c>
      <c r="P27" s="111">
        <f t="shared" si="0"/>
        <v>0</v>
      </c>
      <c r="W27" s="1"/>
      <c r="X27" s="1"/>
      <c r="Y27" s="1"/>
      <c r="Z27" s="1"/>
      <c r="AA27" s="1"/>
    </row>
    <row r="28" spans="2:27" s="4" customFormat="1" ht="21" customHeight="1" x14ac:dyDescent="0.4">
      <c r="B28" s="228" t="s">
        <v>89</v>
      </c>
      <c r="C28" s="17" t="s">
        <v>134</v>
      </c>
      <c r="D28" s="75"/>
      <c r="E28" s="76"/>
      <c r="F28" s="76"/>
      <c r="G28" s="76"/>
      <c r="H28" s="76"/>
      <c r="I28" s="77"/>
      <c r="J28" s="75"/>
      <c r="K28" s="76"/>
      <c r="L28" s="76"/>
      <c r="M28" s="76"/>
      <c r="N28" s="76"/>
      <c r="O28" s="77"/>
      <c r="P28" s="97">
        <f t="shared" ref="P28:P30" si="4">SUM(D28:O28)</f>
        <v>0</v>
      </c>
      <c r="W28" s="1"/>
      <c r="X28" s="1"/>
      <c r="Y28" s="1"/>
      <c r="Z28" s="1"/>
      <c r="AA28" s="1"/>
    </row>
    <row r="29" spans="2:27" s="4" customFormat="1" ht="21" customHeight="1" x14ac:dyDescent="0.4">
      <c r="B29" s="219"/>
      <c r="C29" s="28" t="s">
        <v>135</v>
      </c>
      <c r="D29" s="75"/>
      <c r="E29" s="76"/>
      <c r="F29" s="76"/>
      <c r="G29" s="76"/>
      <c r="H29" s="76"/>
      <c r="I29" s="77"/>
      <c r="J29" s="75"/>
      <c r="K29" s="76"/>
      <c r="L29" s="76"/>
      <c r="M29" s="76"/>
      <c r="N29" s="76"/>
      <c r="O29" s="77"/>
      <c r="P29" s="97">
        <f t="shared" si="4"/>
        <v>0</v>
      </c>
      <c r="W29" s="1"/>
      <c r="X29" s="1"/>
      <c r="Y29" s="1"/>
      <c r="Z29" s="1"/>
      <c r="AA29" s="1"/>
    </row>
    <row r="30" spans="2:27" s="4" customFormat="1" ht="21" customHeight="1" x14ac:dyDescent="0.4">
      <c r="B30" s="229"/>
      <c r="C30" s="129" t="s">
        <v>67</v>
      </c>
      <c r="D30" s="104">
        <f>SUM(D28:D29)</f>
        <v>0</v>
      </c>
      <c r="E30" s="105">
        <f t="shared" ref="E30:O30" si="5">SUM(E28:E29)</f>
        <v>0</v>
      </c>
      <c r="F30" s="105">
        <f t="shared" si="5"/>
        <v>0</v>
      </c>
      <c r="G30" s="105">
        <f t="shared" si="5"/>
        <v>0</v>
      </c>
      <c r="H30" s="105">
        <f t="shared" si="5"/>
        <v>0</v>
      </c>
      <c r="I30" s="106">
        <f t="shared" si="5"/>
        <v>0</v>
      </c>
      <c r="J30" s="104">
        <f t="shared" si="5"/>
        <v>0</v>
      </c>
      <c r="K30" s="105">
        <f t="shared" si="5"/>
        <v>0</v>
      </c>
      <c r="L30" s="105">
        <f t="shared" si="5"/>
        <v>0</v>
      </c>
      <c r="M30" s="105">
        <f t="shared" si="5"/>
        <v>0</v>
      </c>
      <c r="N30" s="105">
        <f t="shared" si="5"/>
        <v>0</v>
      </c>
      <c r="O30" s="106">
        <f t="shared" si="5"/>
        <v>0</v>
      </c>
      <c r="P30" s="111">
        <f t="shared" si="4"/>
        <v>0</v>
      </c>
      <c r="W30" s="1"/>
      <c r="X30" s="1"/>
      <c r="Y30" s="1"/>
      <c r="Z30" s="1"/>
      <c r="AA30" s="1"/>
    </row>
    <row r="31" spans="2:27" s="4" customFormat="1" ht="21" customHeight="1" x14ac:dyDescent="0.4">
      <c r="B31" s="218" t="s">
        <v>98</v>
      </c>
      <c r="C31" s="20" t="s">
        <v>55</v>
      </c>
      <c r="D31" s="79"/>
      <c r="E31" s="80"/>
      <c r="F31" s="80"/>
      <c r="G31" s="80"/>
      <c r="H31" s="80"/>
      <c r="I31" s="81"/>
      <c r="J31" s="79"/>
      <c r="K31" s="80"/>
      <c r="L31" s="80"/>
      <c r="M31" s="80"/>
      <c r="N31" s="80"/>
      <c r="O31" s="80"/>
      <c r="P31" s="99">
        <f t="shared" si="0"/>
        <v>0</v>
      </c>
      <c r="W31" s="1"/>
      <c r="X31" s="1"/>
      <c r="Y31" s="1"/>
      <c r="Z31" s="1"/>
      <c r="AA31" s="1"/>
    </row>
    <row r="32" spans="2:27" s="4" customFormat="1" ht="21" customHeight="1" x14ac:dyDescent="0.4">
      <c r="B32" s="219"/>
      <c r="C32" s="17" t="s">
        <v>136</v>
      </c>
      <c r="D32" s="75"/>
      <c r="E32" s="76"/>
      <c r="F32" s="76"/>
      <c r="G32" s="76"/>
      <c r="H32" s="76"/>
      <c r="I32" s="77"/>
      <c r="J32" s="75"/>
      <c r="K32" s="76"/>
      <c r="L32" s="76"/>
      <c r="M32" s="76"/>
      <c r="N32" s="76"/>
      <c r="O32" s="77"/>
      <c r="P32" s="98">
        <f t="shared" si="0"/>
        <v>0</v>
      </c>
      <c r="W32" s="1"/>
      <c r="X32" s="1"/>
      <c r="Y32" s="1"/>
      <c r="Z32" s="1"/>
      <c r="AA32" s="1"/>
    </row>
    <row r="33" spans="2:28" s="4" customFormat="1" ht="21" customHeight="1" x14ac:dyDescent="0.4">
      <c r="B33" s="219"/>
      <c r="C33" s="17" t="s">
        <v>58</v>
      </c>
      <c r="D33" s="75"/>
      <c r="E33" s="76"/>
      <c r="F33" s="76"/>
      <c r="G33" s="76"/>
      <c r="H33" s="76"/>
      <c r="I33" s="77"/>
      <c r="J33" s="75"/>
      <c r="K33" s="76"/>
      <c r="L33" s="76"/>
      <c r="M33" s="76"/>
      <c r="N33" s="76"/>
      <c r="O33" s="77"/>
      <c r="P33" s="97">
        <f t="shared" si="0"/>
        <v>0</v>
      </c>
      <c r="W33" s="1"/>
      <c r="X33" s="1"/>
      <c r="Y33" s="1"/>
      <c r="Z33" s="1"/>
      <c r="AA33" s="1"/>
    </row>
    <row r="34" spans="2:28" s="4" customFormat="1" ht="21" customHeight="1" x14ac:dyDescent="0.4">
      <c r="B34" s="219"/>
      <c r="C34" s="17" t="s">
        <v>60</v>
      </c>
      <c r="D34" s="75"/>
      <c r="E34" s="76"/>
      <c r="F34" s="76"/>
      <c r="G34" s="76"/>
      <c r="H34" s="76"/>
      <c r="I34" s="77"/>
      <c r="J34" s="75"/>
      <c r="K34" s="76"/>
      <c r="L34" s="76"/>
      <c r="M34" s="76"/>
      <c r="N34" s="76"/>
      <c r="O34" s="77"/>
      <c r="P34" s="97">
        <f t="shared" si="0"/>
        <v>0</v>
      </c>
      <c r="W34" s="1"/>
      <c r="X34" s="1"/>
      <c r="Y34" s="1"/>
      <c r="Z34" s="1"/>
      <c r="AA34" s="1"/>
    </row>
    <row r="35" spans="2:28" s="4" customFormat="1" ht="21" customHeight="1" x14ac:dyDescent="0.4">
      <c r="B35" s="219"/>
      <c r="C35" s="28" t="s">
        <v>92</v>
      </c>
      <c r="D35" s="75"/>
      <c r="E35" s="76"/>
      <c r="F35" s="76"/>
      <c r="G35" s="76"/>
      <c r="H35" s="76"/>
      <c r="I35" s="77"/>
      <c r="J35" s="75"/>
      <c r="K35" s="76"/>
      <c r="L35" s="76"/>
      <c r="M35" s="76"/>
      <c r="N35" s="76"/>
      <c r="O35" s="77"/>
      <c r="P35" s="97">
        <f t="shared" si="0"/>
        <v>0</v>
      </c>
      <c r="W35" s="1"/>
      <c r="X35" s="1"/>
      <c r="Y35" s="1"/>
      <c r="Z35" s="1"/>
      <c r="AA35" s="1"/>
    </row>
    <row r="36" spans="2:28" s="4" customFormat="1" ht="21" customHeight="1" x14ac:dyDescent="0.4">
      <c r="B36" s="220"/>
      <c r="C36" s="129" t="s">
        <v>67</v>
      </c>
      <c r="D36" s="104">
        <f t="shared" ref="D36:O36" si="6">SUM(D31:D35)</f>
        <v>0</v>
      </c>
      <c r="E36" s="105">
        <f t="shared" si="6"/>
        <v>0</v>
      </c>
      <c r="F36" s="105">
        <f t="shared" si="6"/>
        <v>0</v>
      </c>
      <c r="G36" s="105">
        <f t="shared" si="6"/>
        <v>0</v>
      </c>
      <c r="H36" s="105">
        <f t="shared" si="6"/>
        <v>0</v>
      </c>
      <c r="I36" s="106">
        <f t="shared" si="6"/>
        <v>0</v>
      </c>
      <c r="J36" s="104">
        <f t="shared" si="6"/>
        <v>0</v>
      </c>
      <c r="K36" s="105">
        <f t="shared" si="6"/>
        <v>0</v>
      </c>
      <c r="L36" s="105">
        <f t="shared" si="6"/>
        <v>0</v>
      </c>
      <c r="M36" s="105">
        <f t="shared" si="6"/>
        <v>0</v>
      </c>
      <c r="N36" s="105">
        <f t="shared" si="6"/>
        <v>0</v>
      </c>
      <c r="O36" s="106">
        <f t="shared" si="6"/>
        <v>0</v>
      </c>
      <c r="P36" s="111">
        <f t="shared" si="0"/>
        <v>0</v>
      </c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8" s="4" customFormat="1" ht="21" customHeight="1" x14ac:dyDescent="0.4">
      <c r="B37" s="219" t="s">
        <v>79</v>
      </c>
      <c r="C37" s="130" t="s">
        <v>56</v>
      </c>
      <c r="D37" s="75"/>
      <c r="E37" s="76"/>
      <c r="F37" s="76"/>
      <c r="G37" s="76"/>
      <c r="H37" s="76"/>
      <c r="I37" s="77"/>
      <c r="J37" s="75"/>
      <c r="K37" s="76"/>
      <c r="L37" s="76"/>
      <c r="M37" s="76"/>
      <c r="N37" s="76"/>
      <c r="O37" s="77"/>
      <c r="P37" s="97">
        <f t="shared" si="0"/>
        <v>0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2:28" s="4" customFormat="1" ht="21" customHeight="1" x14ac:dyDescent="0.4">
      <c r="B38" s="219"/>
      <c r="C38" s="131" t="s">
        <v>57</v>
      </c>
      <c r="D38" s="83"/>
      <c r="E38" s="84"/>
      <c r="F38" s="84"/>
      <c r="G38" s="84"/>
      <c r="H38" s="84"/>
      <c r="I38" s="85"/>
      <c r="J38" s="75"/>
      <c r="K38" s="84"/>
      <c r="L38" s="84"/>
      <c r="M38" s="84"/>
      <c r="N38" s="84"/>
      <c r="O38" s="85"/>
      <c r="P38" s="97">
        <f t="shared" si="0"/>
        <v>0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2:28" ht="21" customHeight="1" x14ac:dyDescent="0.4">
      <c r="B39" s="219"/>
      <c r="C39" s="131" t="s">
        <v>59</v>
      </c>
      <c r="D39" s="83"/>
      <c r="E39" s="84"/>
      <c r="F39" s="84"/>
      <c r="G39" s="84"/>
      <c r="H39" s="84"/>
      <c r="I39" s="85"/>
      <c r="J39" s="75"/>
      <c r="K39" s="84"/>
      <c r="L39" s="84"/>
      <c r="M39" s="84"/>
      <c r="N39" s="84"/>
      <c r="O39" s="85"/>
      <c r="P39" s="97">
        <f t="shared" si="0"/>
        <v>0</v>
      </c>
    </row>
    <row r="40" spans="2:28" ht="21" customHeight="1" x14ac:dyDescent="0.4">
      <c r="B40" s="219"/>
      <c r="C40" s="28" t="s">
        <v>92</v>
      </c>
      <c r="D40" s="75"/>
      <c r="E40" s="76"/>
      <c r="F40" s="76"/>
      <c r="G40" s="76"/>
      <c r="H40" s="76"/>
      <c r="I40" s="77"/>
      <c r="J40" s="75"/>
      <c r="K40" s="76"/>
      <c r="L40" s="76"/>
      <c r="M40" s="76"/>
      <c r="N40" s="76"/>
      <c r="O40" s="76"/>
      <c r="P40" s="97">
        <f t="shared" si="0"/>
        <v>0</v>
      </c>
    </row>
    <row r="41" spans="2:28" ht="21" customHeight="1" x14ac:dyDescent="0.4">
      <c r="B41" s="220"/>
      <c r="C41" s="129" t="s">
        <v>67</v>
      </c>
      <c r="D41" s="104">
        <f t="shared" ref="D41:O41" si="7">SUM(D37:D40)</f>
        <v>0</v>
      </c>
      <c r="E41" s="105">
        <f t="shared" si="7"/>
        <v>0</v>
      </c>
      <c r="F41" s="105">
        <f t="shared" si="7"/>
        <v>0</v>
      </c>
      <c r="G41" s="105">
        <f t="shared" si="7"/>
        <v>0</v>
      </c>
      <c r="H41" s="105">
        <f t="shared" si="7"/>
        <v>0</v>
      </c>
      <c r="I41" s="106">
        <f t="shared" si="7"/>
        <v>0</v>
      </c>
      <c r="J41" s="104">
        <f t="shared" si="7"/>
        <v>0</v>
      </c>
      <c r="K41" s="105">
        <f t="shared" si="7"/>
        <v>0</v>
      </c>
      <c r="L41" s="105">
        <f t="shared" si="7"/>
        <v>0</v>
      </c>
      <c r="M41" s="105">
        <f t="shared" si="7"/>
        <v>0</v>
      </c>
      <c r="N41" s="105">
        <f t="shared" si="7"/>
        <v>0</v>
      </c>
      <c r="O41" s="106">
        <f t="shared" si="7"/>
        <v>0</v>
      </c>
      <c r="P41" s="111">
        <f t="shared" si="0"/>
        <v>0</v>
      </c>
    </row>
    <row r="42" spans="2:28" ht="21" customHeight="1" x14ac:dyDescent="0.4">
      <c r="B42" s="221" t="s">
        <v>99</v>
      </c>
      <c r="C42" s="90" t="s">
        <v>128</v>
      </c>
      <c r="D42" s="79"/>
      <c r="E42" s="80"/>
      <c r="F42" s="80"/>
      <c r="G42" s="80"/>
      <c r="H42" s="80"/>
      <c r="I42" s="81"/>
      <c r="J42" s="75"/>
      <c r="K42" s="80"/>
      <c r="L42" s="80"/>
      <c r="M42" s="80"/>
      <c r="N42" s="80"/>
      <c r="O42" s="86"/>
      <c r="P42" s="97">
        <f t="shared" si="0"/>
        <v>0</v>
      </c>
    </row>
    <row r="43" spans="2:28" ht="21" customHeight="1" x14ac:dyDescent="0.4">
      <c r="B43" s="221"/>
      <c r="C43" s="107" t="s">
        <v>100</v>
      </c>
      <c r="D43" s="75"/>
      <c r="E43" s="76"/>
      <c r="F43" s="76"/>
      <c r="G43" s="76"/>
      <c r="H43" s="76"/>
      <c r="I43" s="77"/>
      <c r="J43" s="75"/>
      <c r="K43" s="76"/>
      <c r="L43" s="76"/>
      <c r="M43" s="76"/>
      <c r="N43" s="76"/>
      <c r="O43" s="78"/>
      <c r="P43" s="97">
        <f t="shared" si="0"/>
        <v>0</v>
      </c>
    </row>
    <row r="44" spans="2:28" ht="21" customHeight="1" x14ac:dyDescent="0.4">
      <c r="B44" s="221"/>
      <c r="C44" s="107" t="s">
        <v>101</v>
      </c>
      <c r="D44" s="75"/>
      <c r="E44" s="76"/>
      <c r="F44" s="76"/>
      <c r="G44" s="76"/>
      <c r="H44" s="76"/>
      <c r="I44" s="77"/>
      <c r="J44" s="75"/>
      <c r="K44" s="76"/>
      <c r="L44" s="76"/>
      <c r="M44" s="76"/>
      <c r="N44" s="76"/>
      <c r="O44" s="78"/>
      <c r="P44" s="97">
        <f t="shared" si="0"/>
        <v>0</v>
      </c>
    </row>
    <row r="45" spans="2:28" ht="21" customHeight="1" x14ac:dyDescent="0.4">
      <c r="B45" s="221"/>
      <c r="C45" s="107" t="s">
        <v>102</v>
      </c>
      <c r="D45" s="75"/>
      <c r="E45" s="76"/>
      <c r="F45" s="76"/>
      <c r="G45" s="76"/>
      <c r="H45" s="76"/>
      <c r="I45" s="77"/>
      <c r="J45" s="75"/>
      <c r="K45" s="76"/>
      <c r="L45" s="76"/>
      <c r="M45" s="76"/>
      <c r="N45" s="76"/>
      <c r="O45" s="78"/>
      <c r="P45" s="97">
        <f t="shared" si="0"/>
        <v>0</v>
      </c>
    </row>
    <row r="46" spans="2:28" ht="21" customHeight="1" x14ac:dyDescent="0.4">
      <c r="B46" s="221"/>
      <c r="C46" s="107" t="s">
        <v>103</v>
      </c>
      <c r="D46" s="75"/>
      <c r="E46" s="76"/>
      <c r="F46" s="76"/>
      <c r="G46" s="76"/>
      <c r="H46" s="76"/>
      <c r="I46" s="77"/>
      <c r="J46" s="75"/>
      <c r="K46" s="76"/>
      <c r="L46" s="76"/>
      <c r="M46" s="76"/>
      <c r="N46" s="76"/>
      <c r="O46" s="78"/>
      <c r="P46" s="97">
        <f t="shared" si="0"/>
        <v>0</v>
      </c>
    </row>
    <row r="47" spans="2:28" ht="21" customHeight="1" x14ac:dyDescent="0.4">
      <c r="B47" s="221"/>
      <c r="C47" s="107" t="s">
        <v>103</v>
      </c>
      <c r="D47" s="75"/>
      <c r="E47" s="76"/>
      <c r="F47" s="76"/>
      <c r="G47" s="76"/>
      <c r="H47" s="76"/>
      <c r="I47" s="77"/>
      <c r="J47" s="75"/>
      <c r="K47" s="76"/>
      <c r="L47" s="76"/>
      <c r="M47" s="76"/>
      <c r="N47" s="76"/>
      <c r="O47" s="78"/>
      <c r="P47" s="97">
        <f t="shared" si="0"/>
        <v>0</v>
      </c>
    </row>
    <row r="48" spans="2:28" ht="21" customHeight="1" x14ac:dyDescent="0.4">
      <c r="B48" s="221"/>
      <c r="C48" s="107" t="s">
        <v>103</v>
      </c>
      <c r="D48" s="75"/>
      <c r="E48" s="76"/>
      <c r="F48" s="76"/>
      <c r="G48" s="76"/>
      <c r="H48" s="76"/>
      <c r="I48" s="77"/>
      <c r="J48" s="75"/>
      <c r="K48" s="76"/>
      <c r="L48" s="76"/>
      <c r="M48" s="76"/>
      <c r="N48" s="76"/>
      <c r="O48" s="78"/>
      <c r="P48" s="97">
        <f t="shared" si="0"/>
        <v>0</v>
      </c>
    </row>
    <row r="49" spans="2:16" ht="21" customHeight="1" thickBot="1" x14ac:dyDescent="0.45">
      <c r="B49" s="222"/>
      <c r="C49" s="132" t="s">
        <v>67</v>
      </c>
      <c r="D49" s="112">
        <f t="shared" ref="D49:O49" si="8">SUM(D42:D48)</f>
        <v>0</v>
      </c>
      <c r="E49" s="113">
        <f t="shared" si="8"/>
        <v>0</v>
      </c>
      <c r="F49" s="113">
        <f t="shared" si="8"/>
        <v>0</v>
      </c>
      <c r="G49" s="113">
        <f t="shared" si="8"/>
        <v>0</v>
      </c>
      <c r="H49" s="113">
        <f t="shared" si="8"/>
        <v>0</v>
      </c>
      <c r="I49" s="114">
        <f t="shared" si="8"/>
        <v>0</v>
      </c>
      <c r="J49" s="112">
        <f t="shared" si="8"/>
        <v>0</v>
      </c>
      <c r="K49" s="113">
        <f t="shared" si="8"/>
        <v>0</v>
      </c>
      <c r="L49" s="113">
        <f t="shared" si="8"/>
        <v>0</v>
      </c>
      <c r="M49" s="113">
        <f t="shared" si="8"/>
        <v>0</v>
      </c>
      <c r="N49" s="113">
        <f t="shared" si="8"/>
        <v>0</v>
      </c>
      <c r="O49" s="114">
        <f t="shared" si="8"/>
        <v>0</v>
      </c>
      <c r="P49" s="115">
        <f t="shared" si="0"/>
        <v>0</v>
      </c>
    </row>
    <row r="50" spans="2:16" ht="21" customHeight="1" thickBot="1" x14ac:dyDescent="0.45">
      <c r="B50" s="211" t="s">
        <v>71</v>
      </c>
      <c r="C50" s="212"/>
      <c r="D50" s="108">
        <f>+D12+D17+D27+D36+D41+D49+D30</f>
        <v>0</v>
      </c>
      <c r="E50" s="109">
        <f t="shared" ref="E50:O50" si="9">+E12+E17+E27+E36+E41+E49+E30</f>
        <v>0</v>
      </c>
      <c r="F50" s="109">
        <f t="shared" si="9"/>
        <v>0</v>
      </c>
      <c r="G50" s="109">
        <f t="shared" si="9"/>
        <v>0</v>
      </c>
      <c r="H50" s="109">
        <f t="shared" si="9"/>
        <v>0</v>
      </c>
      <c r="I50" s="109">
        <f t="shared" si="9"/>
        <v>0</v>
      </c>
      <c r="J50" s="108">
        <f t="shared" si="9"/>
        <v>0</v>
      </c>
      <c r="K50" s="109">
        <f t="shared" si="9"/>
        <v>0</v>
      </c>
      <c r="L50" s="109">
        <f t="shared" si="9"/>
        <v>0</v>
      </c>
      <c r="M50" s="109">
        <f t="shared" si="9"/>
        <v>0</v>
      </c>
      <c r="N50" s="109">
        <f t="shared" si="9"/>
        <v>0</v>
      </c>
      <c r="O50" s="109">
        <f t="shared" si="9"/>
        <v>0</v>
      </c>
      <c r="P50" s="110">
        <f t="shared" si="0"/>
        <v>0</v>
      </c>
    </row>
    <row r="51" spans="2:16" ht="21" customHeight="1" thickBot="1" x14ac:dyDescent="0.45">
      <c r="B51" s="90"/>
      <c r="C51" s="90"/>
      <c r="D51" s="90"/>
      <c r="E51" s="90"/>
      <c r="F51" s="90"/>
      <c r="G51" s="90"/>
      <c r="H51" s="90"/>
      <c r="I51" s="90"/>
      <c r="J51" s="90"/>
      <c r="K51" s="82"/>
      <c r="L51" s="90"/>
      <c r="M51" s="90"/>
      <c r="N51" s="90"/>
      <c r="O51" s="90"/>
      <c r="P51" s="90"/>
    </row>
    <row r="52" spans="2:16" ht="21" customHeight="1" x14ac:dyDescent="0.4">
      <c r="B52" s="133"/>
      <c r="C52" s="133"/>
      <c r="D52" s="133"/>
      <c r="E52" s="133"/>
      <c r="F52" s="133"/>
      <c r="G52" s="133"/>
      <c r="H52" s="134"/>
      <c r="I52" s="198" t="s">
        <v>118</v>
      </c>
      <c r="J52" s="199"/>
      <c r="K52" s="213">
        <f>P50</f>
        <v>0</v>
      </c>
      <c r="L52" s="214"/>
      <c r="M52" s="198" t="s">
        <v>119</v>
      </c>
      <c r="N52" s="199"/>
      <c r="O52" s="204">
        <f>ROUND(K52/12,-3)</f>
        <v>0</v>
      </c>
      <c r="P52" s="205"/>
    </row>
    <row r="53" spans="2:16" ht="21" customHeight="1" x14ac:dyDescent="0.4">
      <c r="B53" s="133"/>
      <c r="C53" s="133"/>
      <c r="D53" s="133"/>
      <c r="E53" s="133"/>
      <c r="F53" s="133"/>
      <c r="G53" s="133"/>
      <c r="H53" s="134"/>
      <c r="I53" s="200"/>
      <c r="J53" s="201"/>
      <c r="K53" s="215"/>
      <c r="L53" s="216"/>
      <c r="M53" s="200"/>
      <c r="N53" s="201"/>
      <c r="O53" s="206"/>
      <c r="P53" s="207"/>
    </row>
    <row r="54" spans="2:16" ht="21" customHeight="1" thickBot="1" x14ac:dyDescent="0.45">
      <c r="B54" s="133"/>
      <c r="C54" s="133"/>
      <c r="D54" s="133"/>
      <c r="E54" s="133"/>
      <c r="F54" s="133"/>
      <c r="G54" s="133"/>
      <c r="H54" s="134"/>
      <c r="I54" s="202"/>
      <c r="J54" s="203"/>
      <c r="K54" s="217"/>
      <c r="L54" s="179"/>
      <c r="M54" s="202"/>
      <c r="N54" s="203"/>
      <c r="O54" s="208"/>
      <c r="P54" s="209"/>
    </row>
    <row r="55" spans="2:16" ht="21" customHeight="1" x14ac:dyDescent="0.4"/>
    <row r="56" spans="2:16" ht="21" customHeight="1" x14ac:dyDescent="0.4"/>
    <row r="57" spans="2:16" ht="21" customHeight="1" x14ac:dyDescent="0.4"/>
    <row r="58" spans="2:16" ht="21" customHeight="1" x14ac:dyDescent="0.4"/>
    <row r="61" spans="2:16" ht="19.5" customHeight="1" x14ac:dyDescent="0.4">
      <c r="B61" s="1" t="s">
        <v>0</v>
      </c>
    </row>
    <row r="81" spans="1:28" ht="19.5" customHeight="1" x14ac:dyDescent="0.4"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9.2" customHeight="1" x14ac:dyDescent="0.4"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s="4" customFormat="1" ht="19.5" hidden="1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28" s="4" customFormat="1" ht="19.5" hidden="1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s="4" customFormat="1" ht="19.5" hidden="1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7.55" hidden="1" customHeight="1" x14ac:dyDescent="0.4"/>
    <row r="87" spans="1:28" ht="18" hidden="1" customHeight="1" thickBot="1" x14ac:dyDescent="0.45"/>
    <row r="88" spans="1:28" ht="18" hidden="1" customHeight="1" thickTop="1" x14ac:dyDescent="0.4"/>
    <row r="89" spans="1:28" ht="18" hidden="1" customHeight="1" thickBot="1" x14ac:dyDescent="0.45"/>
    <row r="90" spans="1:28" ht="17.399999999999999" x14ac:dyDescent="0.4"/>
    <row r="99" spans="2:16" ht="19.5" customHeight="1" x14ac:dyDescent="0.4">
      <c r="B99" s="1">
        <v>60</v>
      </c>
      <c r="C99" s="4"/>
      <c r="D99" s="11" t="s">
        <v>68</v>
      </c>
      <c r="E99" s="4"/>
      <c r="F99" s="8"/>
      <c r="G99" s="8"/>
      <c r="H99" s="9"/>
      <c r="I99" s="9"/>
      <c r="J99" s="10"/>
      <c r="K99" s="4"/>
      <c r="L99" s="4"/>
      <c r="M99" s="4"/>
      <c r="N99" s="4"/>
      <c r="O99" s="4"/>
      <c r="P99" s="4"/>
    </row>
    <row r="100" spans="2:16" ht="19.5" customHeight="1" x14ac:dyDescent="0.4">
      <c r="B100" s="1">
        <v>50</v>
      </c>
      <c r="C100" s="4"/>
      <c r="D100" s="4"/>
      <c r="E100" s="4"/>
      <c r="F100" s="8"/>
      <c r="G100" s="8"/>
      <c r="H100" s="9"/>
      <c r="I100" s="9"/>
      <c r="J100" s="10"/>
      <c r="K100" s="4"/>
      <c r="L100" s="4"/>
      <c r="M100" s="4"/>
      <c r="N100" s="4"/>
      <c r="O100" s="4"/>
      <c r="P100" s="4"/>
    </row>
    <row r="101" spans="2:16" ht="19.5" customHeight="1" x14ac:dyDescent="0.4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9.5" customHeight="1" x14ac:dyDescent="0.4">
      <c r="B102" s="1">
        <v>80</v>
      </c>
    </row>
    <row r="108" spans="2:16" ht="19.5" customHeight="1" x14ac:dyDescent="0.4">
      <c r="B108" s="2"/>
      <c r="C108" s="2"/>
      <c r="D108" s="2"/>
      <c r="E108" s="13"/>
      <c r="F108" s="13"/>
      <c r="G108" s="13"/>
      <c r="H108" s="13"/>
      <c r="I108" s="210"/>
      <c r="J108" s="210"/>
      <c r="K108" s="2"/>
      <c r="L108" s="2"/>
      <c r="M108" s="2"/>
    </row>
    <row r="109" spans="2:16" ht="19.5" customHeight="1" x14ac:dyDescent="0.4">
      <c r="I109" s="3"/>
    </row>
    <row r="110" spans="2:16" ht="19.5" customHeight="1" x14ac:dyDescent="0.4">
      <c r="I110" s="3"/>
    </row>
    <row r="111" spans="2:16" ht="19.5" customHeight="1" x14ac:dyDescent="0.4">
      <c r="I111" s="3"/>
    </row>
  </sheetData>
  <mergeCells count="13">
    <mergeCell ref="B31:B36"/>
    <mergeCell ref="B37:B41"/>
    <mergeCell ref="B42:B49"/>
    <mergeCell ref="B7:B12"/>
    <mergeCell ref="B13:B17"/>
    <mergeCell ref="B18:B27"/>
    <mergeCell ref="B28:B30"/>
    <mergeCell ref="M52:N54"/>
    <mergeCell ref="O52:P54"/>
    <mergeCell ref="I108:J108"/>
    <mergeCell ref="B50:C50"/>
    <mergeCell ref="I52:J54"/>
    <mergeCell ref="K52:L54"/>
  </mergeCells>
  <phoneticPr fontId="2" type="noConversion"/>
  <conditionalFormatting sqref="E70:E74">
    <cfRule type="cellIs" dxfId="2" priority="5" stopIfTrue="1" operator="notEqual">
      <formula>D70</formula>
    </cfRule>
  </conditionalFormatting>
  <conditionalFormatting sqref="Y8:Y16 Y18:Y26">
    <cfRule type="cellIs" priority="1" operator="notEqual">
      <formula>X8</formula>
    </cfRule>
    <cfRule type="cellIs" dxfId="1" priority="2" operator="notEqual">
      <formula>X8</formula>
    </cfRule>
  </conditionalFormatting>
  <printOptions horizontalCentered="1"/>
  <pageMargins left="0.23622047244094491" right="0.23622047244094491" top="0.21" bottom="0.19685039370078741" header="0.17" footer="0.11811023622047245"/>
  <pageSetup paperSize="9" scale="52" orientation="landscape" r:id="rId1"/>
  <rowBreaks count="1" manualBreakCount="1"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C4E92-D800-4159-BD69-B225356D68A3}">
  <sheetPr>
    <pageSetUpPr fitToPage="1"/>
  </sheetPr>
  <dimension ref="A2:V104"/>
  <sheetViews>
    <sheetView showGridLines="0" zoomScale="85" zoomScaleNormal="85" workbookViewId="0">
      <selection activeCell="B2" sqref="B2"/>
    </sheetView>
  </sheetViews>
  <sheetFormatPr defaultColWidth="9" defaultRowHeight="19.5" customHeight="1" x14ac:dyDescent="0.4"/>
  <cols>
    <col min="1" max="1" width="3.09765625" style="134" customWidth="1"/>
    <col min="2" max="2" width="10.796875" style="134" customWidth="1"/>
    <col min="3" max="3" width="18.5" style="134" customWidth="1"/>
    <col min="4" max="4" width="19.59765625" style="134" customWidth="1"/>
    <col min="5" max="5" width="19.59765625" style="133" customWidth="1"/>
    <col min="6" max="6" width="15.19921875" style="134" customWidth="1"/>
    <col min="7" max="7" width="14.19921875" style="134" customWidth="1"/>
    <col min="8" max="8" width="10.59765625" style="134" customWidth="1"/>
    <col min="9" max="9" width="1.19921875" style="134" customWidth="1"/>
    <col min="10" max="11" width="9" style="134"/>
    <col min="12" max="20" width="11.5" style="134" customWidth="1"/>
    <col min="21" max="16384" width="9" style="134"/>
  </cols>
  <sheetData>
    <row r="2" spans="1:22" ht="38.25" customHeight="1" x14ac:dyDescent="0.4">
      <c r="B2" s="135" t="s">
        <v>178</v>
      </c>
    </row>
    <row r="3" spans="1:22" ht="19.5" customHeight="1" x14ac:dyDescent="0.4">
      <c r="B3" s="230" t="s">
        <v>179</v>
      </c>
      <c r="C3" s="230"/>
      <c r="D3" s="230"/>
    </row>
    <row r="4" spans="1:22" ht="19.5" customHeight="1" thickBot="1" x14ac:dyDescent="0.45">
      <c r="E4" s="134"/>
    </row>
    <row r="5" spans="1:22" ht="24" customHeight="1" thickBot="1" x14ac:dyDescent="0.45">
      <c r="B5" s="231" t="s">
        <v>141</v>
      </c>
      <c r="C5" s="232"/>
      <c r="D5" s="146" t="s">
        <v>169</v>
      </c>
      <c r="E5" s="146" t="s">
        <v>170</v>
      </c>
      <c r="F5" s="147" t="s">
        <v>142</v>
      </c>
    </row>
    <row r="6" spans="1:22" ht="21" customHeight="1" thickTop="1" x14ac:dyDescent="0.4">
      <c r="B6" s="236" t="s">
        <v>143</v>
      </c>
      <c r="C6" s="150" t="s">
        <v>144</v>
      </c>
      <c r="D6" s="164">
        <f>정기지출!D16</f>
        <v>0</v>
      </c>
      <c r="E6" s="153"/>
      <c r="F6" s="151"/>
    </row>
    <row r="7" spans="1:22" ht="21" customHeight="1" x14ac:dyDescent="0.4">
      <c r="B7" s="237"/>
      <c r="C7" s="143" t="s">
        <v>145</v>
      </c>
      <c r="D7" s="76"/>
      <c r="E7" s="165">
        <f>비정기지출!P12</f>
        <v>0</v>
      </c>
      <c r="F7" s="142"/>
    </row>
    <row r="8" spans="1:22" ht="21" customHeight="1" x14ac:dyDescent="0.4">
      <c r="B8" s="237"/>
      <c r="C8" s="143" t="s">
        <v>146</v>
      </c>
      <c r="D8" s="76"/>
      <c r="E8" s="165">
        <f>비정기지출!P17</f>
        <v>0</v>
      </c>
      <c r="F8" s="142"/>
    </row>
    <row r="9" spans="1:22" ht="21" customHeight="1" x14ac:dyDescent="0.4">
      <c r="B9" s="237"/>
      <c r="C9" s="143" t="s">
        <v>147</v>
      </c>
      <c r="D9" s="165">
        <f>정기지출!D7</f>
        <v>0</v>
      </c>
      <c r="E9" s="76"/>
      <c r="F9" s="142"/>
    </row>
    <row r="10" spans="1:22" ht="21" customHeight="1" x14ac:dyDescent="0.4">
      <c r="B10" s="237"/>
      <c r="C10" s="143" t="s">
        <v>148</v>
      </c>
      <c r="D10" s="165">
        <f>정기지출!I40</f>
        <v>0</v>
      </c>
      <c r="E10" s="76"/>
      <c r="F10" s="142"/>
      <c r="V10" s="133"/>
    </row>
    <row r="11" spans="1:22" s="133" customFormat="1" ht="21" customHeight="1" x14ac:dyDescent="0.4">
      <c r="A11" s="134"/>
      <c r="B11" s="237"/>
      <c r="C11" s="143" t="s">
        <v>149</v>
      </c>
      <c r="D11" s="165">
        <f>정기지출!D12</f>
        <v>0</v>
      </c>
      <c r="E11" s="76"/>
      <c r="F11" s="142"/>
      <c r="G11" s="134"/>
      <c r="H11" s="134"/>
      <c r="I11" s="134"/>
      <c r="J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</row>
    <row r="12" spans="1:22" s="133" customFormat="1" ht="21" customHeight="1" x14ac:dyDescent="0.4">
      <c r="A12" s="134"/>
      <c r="B12" s="237"/>
      <c r="C12" s="155" t="s">
        <v>150</v>
      </c>
      <c r="D12" s="156"/>
      <c r="E12" s="156"/>
      <c r="F12" s="157"/>
      <c r="G12" s="134"/>
      <c r="H12" s="134"/>
      <c r="I12" s="134"/>
      <c r="J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</row>
    <row r="13" spans="1:22" s="133" customFormat="1" ht="21" customHeight="1" x14ac:dyDescent="0.4">
      <c r="A13" s="134"/>
      <c r="B13" s="237"/>
      <c r="C13" s="155" t="s">
        <v>151</v>
      </c>
      <c r="D13" s="156"/>
      <c r="E13" s="156"/>
      <c r="F13" s="157"/>
      <c r="G13" s="134"/>
      <c r="H13" s="134"/>
      <c r="I13" s="134"/>
      <c r="J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</row>
    <row r="14" spans="1:22" s="133" customFormat="1" ht="21" customHeight="1" x14ac:dyDescent="0.4">
      <c r="A14" s="134"/>
      <c r="B14" s="237"/>
      <c r="C14" s="143" t="s">
        <v>152</v>
      </c>
      <c r="D14" s="165">
        <f>정기지출!D22+정기지출!D29</f>
        <v>0</v>
      </c>
      <c r="E14" s="165">
        <f>비정기지출!P41</f>
        <v>0</v>
      </c>
      <c r="F14" s="142"/>
      <c r="G14" s="134"/>
      <c r="H14" s="134"/>
      <c r="I14" s="134"/>
      <c r="J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2" s="133" customFormat="1" ht="21" customHeight="1" x14ac:dyDescent="0.4">
      <c r="A15" s="134"/>
      <c r="B15" s="237"/>
      <c r="C15" s="143" t="s">
        <v>153</v>
      </c>
      <c r="D15" s="165">
        <f>정기지출!D37</f>
        <v>0</v>
      </c>
      <c r="E15" s="76"/>
      <c r="F15" s="142"/>
      <c r="G15" s="134"/>
      <c r="H15" s="134"/>
      <c r="I15" s="134"/>
      <c r="J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22" s="133" customFormat="1" ht="21" customHeight="1" x14ac:dyDescent="0.4">
      <c r="A16" s="134"/>
      <c r="B16" s="237"/>
      <c r="C16" s="143" t="s">
        <v>154</v>
      </c>
      <c r="D16" s="165">
        <f>정기지출!D46</f>
        <v>0</v>
      </c>
      <c r="E16" s="76"/>
      <c r="F16" s="142"/>
      <c r="G16" s="134"/>
      <c r="H16" s="134"/>
      <c r="I16" s="134"/>
      <c r="J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</row>
    <row r="17" spans="1:21" s="133" customFormat="1" ht="21" customHeight="1" x14ac:dyDescent="0.4">
      <c r="A17" s="134"/>
      <c r="B17" s="237"/>
      <c r="C17" s="143" t="s">
        <v>155</v>
      </c>
      <c r="D17" s="165">
        <f>정기지출!D51</f>
        <v>0</v>
      </c>
      <c r="E17" s="76"/>
      <c r="F17" s="142"/>
      <c r="G17" s="134"/>
      <c r="H17" s="134"/>
      <c r="I17" s="134"/>
      <c r="J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1:21" s="133" customFormat="1" ht="21" customHeight="1" x14ac:dyDescent="0.4">
      <c r="A18" s="134"/>
      <c r="B18" s="237"/>
      <c r="C18" s="143" t="s">
        <v>156</v>
      </c>
      <c r="D18" s="165">
        <f>정기지출!D55</f>
        <v>0</v>
      </c>
      <c r="E18" s="76"/>
      <c r="F18" s="142"/>
      <c r="G18" s="134"/>
      <c r="H18" s="134"/>
      <c r="I18" s="134"/>
      <c r="J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</row>
    <row r="19" spans="1:21" s="133" customFormat="1" ht="21" customHeight="1" x14ac:dyDescent="0.4">
      <c r="A19" s="134"/>
      <c r="B19" s="237"/>
      <c r="C19" s="143" t="s">
        <v>157</v>
      </c>
      <c r="D19" s="165">
        <f>정기지출!I10</f>
        <v>0</v>
      </c>
      <c r="E19" s="76"/>
      <c r="F19" s="142"/>
      <c r="G19" s="134"/>
      <c r="H19" s="134"/>
      <c r="I19" s="134"/>
      <c r="J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1:21" s="133" customFormat="1" ht="21" customHeight="1" x14ac:dyDescent="0.4">
      <c r="A20" s="134"/>
      <c r="B20" s="237"/>
      <c r="C20" s="143" t="s">
        <v>158</v>
      </c>
      <c r="D20" s="165">
        <f>정기지출!I13</f>
        <v>0</v>
      </c>
      <c r="E20" s="76"/>
      <c r="F20" s="142"/>
      <c r="G20" s="134"/>
      <c r="H20" s="134"/>
      <c r="I20" s="134"/>
      <c r="J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</row>
    <row r="21" spans="1:21" s="133" customFormat="1" ht="21" customHeight="1" x14ac:dyDescent="0.4">
      <c r="A21" s="134"/>
      <c r="B21" s="238"/>
      <c r="C21" s="158" t="s">
        <v>172</v>
      </c>
      <c r="D21" s="159">
        <f>SUM(D6:D20)</f>
        <v>0</v>
      </c>
      <c r="E21" s="159">
        <f>SUM(E6:E20)</f>
        <v>0</v>
      </c>
      <c r="F21" s="160"/>
      <c r="G21" s="134"/>
      <c r="H21" s="134"/>
      <c r="I21" s="134"/>
      <c r="J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</row>
    <row r="22" spans="1:21" s="133" customFormat="1" ht="21" customHeight="1" x14ac:dyDescent="0.4">
      <c r="A22" s="134"/>
      <c r="B22" s="233" t="s">
        <v>159</v>
      </c>
      <c r="C22" s="144" t="s">
        <v>160</v>
      </c>
      <c r="D22" s="166">
        <f>정기지출!I29</f>
        <v>0</v>
      </c>
      <c r="E22" s="80"/>
      <c r="F22" s="145"/>
      <c r="G22" s="134"/>
      <c r="H22" s="134"/>
      <c r="I22" s="134"/>
      <c r="J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</row>
    <row r="23" spans="1:21" s="133" customFormat="1" ht="21" customHeight="1" x14ac:dyDescent="0.4">
      <c r="A23" s="134"/>
      <c r="B23" s="234"/>
      <c r="C23" s="143" t="s">
        <v>161</v>
      </c>
      <c r="D23" s="165">
        <f>+정기지출!I18+정기지출!I21</f>
        <v>0</v>
      </c>
      <c r="E23" s="76"/>
      <c r="F23" s="142"/>
      <c r="G23" s="134"/>
      <c r="H23" s="134"/>
      <c r="I23" s="134"/>
      <c r="J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</row>
    <row r="24" spans="1:21" s="133" customFormat="1" ht="21" customHeight="1" x14ac:dyDescent="0.4">
      <c r="A24" s="134"/>
      <c r="B24" s="234"/>
      <c r="C24" s="155" t="s">
        <v>150</v>
      </c>
      <c r="D24" s="156"/>
      <c r="E24" s="156"/>
      <c r="F24" s="157"/>
      <c r="G24" s="134"/>
      <c r="H24" s="134"/>
      <c r="I24" s="134"/>
      <c r="J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</row>
    <row r="25" spans="1:21" s="133" customFormat="1" ht="21" customHeight="1" x14ac:dyDescent="0.4">
      <c r="A25" s="134"/>
      <c r="B25" s="234"/>
      <c r="C25" s="155" t="s">
        <v>151</v>
      </c>
      <c r="D25" s="156"/>
      <c r="E25" s="156"/>
      <c r="F25" s="157"/>
      <c r="G25" s="134"/>
      <c r="H25" s="134"/>
      <c r="I25" s="134"/>
      <c r="J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</row>
    <row r="26" spans="1:21" s="133" customFormat="1" ht="21" customHeight="1" x14ac:dyDescent="0.4">
      <c r="A26" s="134"/>
      <c r="B26" s="234"/>
      <c r="C26" s="143" t="s">
        <v>162</v>
      </c>
      <c r="D26" s="165">
        <f>+정기지출!I34</f>
        <v>0</v>
      </c>
      <c r="E26" s="76"/>
      <c r="F26" s="142"/>
      <c r="G26" s="134"/>
      <c r="H26" s="134"/>
      <c r="I26" s="134"/>
      <c r="J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</row>
    <row r="27" spans="1:21" s="133" customFormat="1" ht="21" customHeight="1" x14ac:dyDescent="0.4">
      <c r="A27" s="134"/>
      <c r="B27" s="234"/>
      <c r="C27" s="143" t="s">
        <v>163</v>
      </c>
      <c r="D27" s="165">
        <f>+정기지출!I39</f>
        <v>0</v>
      </c>
      <c r="E27" s="76"/>
      <c r="F27" s="142"/>
      <c r="G27" s="134"/>
      <c r="H27" s="134"/>
      <c r="I27" s="134"/>
      <c r="J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</row>
    <row r="28" spans="1:21" s="133" customFormat="1" ht="21" customHeight="1" x14ac:dyDescent="0.4">
      <c r="A28" s="134"/>
      <c r="B28" s="234"/>
      <c r="C28" s="143" t="s">
        <v>164</v>
      </c>
      <c r="D28" s="76"/>
      <c r="E28" s="165">
        <f>비정기지출!P30</f>
        <v>0</v>
      </c>
      <c r="F28" s="142"/>
      <c r="G28" s="134"/>
      <c r="H28" s="134"/>
      <c r="I28" s="134"/>
      <c r="J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s="133" customFormat="1" ht="21" customHeight="1" x14ac:dyDescent="0.4">
      <c r="A29" s="134"/>
      <c r="B29" s="234"/>
      <c r="C29" s="155" t="s">
        <v>165</v>
      </c>
      <c r="D29" s="156"/>
      <c r="E29" s="156"/>
      <c r="F29" s="157"/>
      <c r="G29" s="134"/>
      <c r="H29" s="134"/>
      <c r="I29" s="134"/>
      <c r="J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1:21" s="133" customFormat="1" ht="21" customHeight="1" x14ac:dyDescent="0.4">
      <c r="A30" s="134"/>
      <c r="B30" s="234"/>
      <c r="C30" s="143" t="s">
        <v>166</v>
      </c>
      <c r="D30" s="76"/>
      <c r="E30" s="165">
        <f>비정기지출!P27</f>
        <v>0</v>
      </c>
      <c r="F30" s="142"/>
      <c r="G30" s="134"/>
      <c r="H30" s="134"/>
      <c r="I30" s="134"/>
      <c r="J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</row>
    <row r="31" spans="1:21" s="133" customFormat="1" ht="21" customHeight="1" x14ac:dyDescent="0.4">
      <c r="A31" s="134"/>
      <c r="B31" s="234"/>
      <c r="C31" s="143" t="s">
        <v>167</v>
      </c>
      <c r="D31" s="76"/>
      <c r="E31" s="165">
        <f>비정기지출!P36</f>
        <v>0</v>
      </c>
      <c r="F31" s="142"/>
      <c r="G31" s="134"/>
      <c r="H31" s="134"/>
      <c r="I31" s="134"/>
      <c r="J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</row>
    <row r="32" spans="1:21" s="133" customFormat="1" ht="21" customHeight="1" x14ac:dyDescent="0.4">
      <c r="A32" s="134"/>
      <c r="B32" s="235"/>
      <c r="C32" s="148" t="s">
        <v>171</v>
      </c>
      <c r="D32" s="84"/>
      <c r="E32" s="167">
        <f>비정기지출!P49</f>
        <v>0</v>
      </c>
      <c r="F32" s="149"/>
      <c r="G32" s="134"/>
      <c r="H32" s="134"/>
      <c r="I32" s="134"/>
      <c r="J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</row>
    <row r="33" spans="1:22" s="133" customFormat="1" ht="21" customHeight="1" thickBot="1" x14ac:dyDescent="0.45">
      <c r="A33" s="134"/>
      <c r="B33" s="235"/>
      <c r="C33" s="161" t="s">
        <v>172</v>
      </c>
      <c r="D33" s="162">
        <f>SUM(D22:D32)</f>
        <v>0</v>
      </c>
      <c r="E33" s="162">
        <f>SUM(E22:E32)</f>
        <v>0</v>
      </c>
      <c r="F33" s="163"/>
      <c r="G33" s="134"/>
      <c r="H33" s="134"/>
      <c r="I33" s="134"/>
      <c r="J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</row>
    <row r="34" spans="1:22" s="133" customFormat="1" ht="21" customHeight="1" thickBot="1" x14ac:dyDescent="0.45">
      <c r="A34" s="134"/>
      <c r="B34" s="239" t="s">
        <v>173</v>
      </c>
      <c r="C34" s="240"/>
      <c r="D34" s="154">
        <f>D21+D33</f>
        <v>0</v>
      </c>
      <c r="E34" s="154">
        <f>E21+E33</f>
        <v>0</v>
      </c>
      <c r="F34" s="152"/>
      <c r="G34" s="134"/>
      <c r="H34" s="134"/>
      <c r="I34" s="134"/>
      <c r="J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</row>
    <row r="35" spans="1:22" s="133" customFormat="1" ht="21" customHeight="1" x14ac:dyDescent="0.4">
      <c r="A35" s="134"/>
      <c r="B35" s="141" t="s">
        <v>168</v>
      </c>
      <c r="C35" s="134"/>
      <c r="D35" s="134"/>
      <c r="E35" s="134"/>
      <c r="F35" s="134"/>
      <c r="G35" s="134"/>
      <c r="H35" s="134"/>
      <c r="I35" s="134"/>
      <c r="J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</row>
    <row r="36" spans="1:22" ht="21" customHeight="1" x14ac:dyDescent="0.4">
      <c r="E36" s="134"/>
    </row>
    <row r="37" spans="1:22" ht="21" customHeight="1" x14ac:dyDescent="0.4">
      <c r="E37" s="134"/>
    </row>
    <row r="38" spans="1:22" ht="21" customHeight="1" x14ac:dyDescent="0.4">
      <c r="E38" s="134"/>
    </row>
    <row r="39" spans="1:22" ht="21" customHeight="1" x14ac:dyDescent="0.4">
      <c r="E39" s="134"/>
    </row>
    <row r="40" spans="1:22" ht="21" customHeight="1" x14ac:dyDescent="0.4">
      <c r="E40" s="134"/>
    </row>
    <row r="41" spans="1:22" ht="21" customHeight="1" x14ac:dyDescent="0.4">
      <c r="E41" s="134"/>
    </row>
    <row r="42" spans="1:22" ht="21" customHeight="1" x14ac:dyDescent="0.4">
      <c r="E42" s="134"/>
    </row>
    <row r="43" spans="1:22" ht="21" customHeight="1" x14ac:dyDescent="0.4">
      <c r="E43" s="134"/>
    </row>
    <row r="44" spans="1:22" ht="21" customHeight="1" x14ac:dyDescent="0.4">
      <c r="E44" s="134"/>
    </row>
    <row r="45" spans="1:22" ht="21" customHeight="1" x14ac:dyDescent="0.4">
      <c r="E45" s="134"/>
    </row>
    <row r="46" spans="1:22" ht="21" customHeight="1" x14ac:dyDescent="0.4">
      <c r="E46" s="134"/>
    </row>
    <row r="47" spans="1:22" ht="21" customHeight="1" x14ac:dyDescent="0.4">
      <c r="E47" s="134"/>
    </row>
    <row r="48" spans="1:22" ht="21" customHeight="1" x14ac:dyDescent="0.4">
      <c r="E48" s="134"/>
    </row>
    <row r="49" spans="5:5" ht="21" customHeight="1" x14ac:dyDescent="0.4">
      <c r="E49" s="134"/>
    </row>
    <row r="50" spans="5:5" ht="21" customHeight="1" x14ac:dyDescent="0.4">
      <c r="E50" s="134"/>
    </row>
    <row r="51" spans="5:5" ht="21" customHeight="1" x14ac:dyDescent="0.4">
      <c r="E51" s="134"/>
    </row>
    <row r="52" spans="5:5" ht="21" customHeight="1" x14ac:dyDescent="0.4">
      <c r="E52" s="134"/>
    </row>
    <row r="53" spans="5:5" ht="21" customHeight="1" x14ac:dyDescent="0.4">
      <c r="E53" s="134"/>
    </row>
    <row r="54" spans="5:5" ht="21" customHeight="1" x14ac:dyDescent="0.4">
      <c r="E54" s="134"/>
    </row>
    <row r="55" spans="5:5" ht="21" customHeight="1" x14ac:dyDescent="0.4">
      <c r="E55" s="134"/>
    </row>
    <row r="56" spans="5:5" ht="19.5" customHeight="1" x14ac:dyDescent="0.4">
      <c r="E56" s="134"/>
    </row>
    <row r="57" spans="5:5" ht="19.5" customHeight="1" x14ac:dyDescent="0.4">
      <c r="E57" s="134"/>
    </row>
    <row r="58" spans="5:5" ht="19.5" customHeight="1" x14ac:dyDescent="0.4">
      <c r="E58" s="134"/>
    </row>
    <row r="59" spans="5:5" ht="19.5" customHeight="1" x14ac:dyDescent="0.4">
      <c r="E59" s="134"/>
    </row>
    <row r="60" spans="5:5" ht="19.5" customHeight="1" x14ac:dyDescent="0.4">
      <c r="E60" s="134"/>
    </row>
    <row r="61" spans="5:5" ht="19.5" customHeight="1" x14ac:dyDescent="0.4">
      <c r="E61" s="134"/>
    </row>
    <row r="62" spans="5:5" ht="19.5" customHeight="1" x14ac:dyDescent="0.4">
      <c r="E62" s="134"/>
    </row>
    <row r="63" spans="5:5" ht="19.5" customHeight="1" x14ac:dyDescent="0.4">
      <c r="E63" s="134"/>
    </row>
    <row r="64" spans="5:5" ht="19.5" customHeight="1" x14ac:dyDescent="0.4">
      <c r="E64" s="134"/>
    </row>
    <row r="65" spans="1:22" ht="19.5" customHeight="1" x14ac:dyDescent="0.4">
      <c r="E65" s="134"/>
    </row>
    <row r="66" spans="1:22" ht="19.5" customHeight="1" x14ac:dyDescent="0.4">
      <c r="E66" s="134"/>
    </row>
    <row r="67" spans="1:22" ht="19.5" customHeight="1" x14ac:dyDescent="0.4">
      <c r="E67" s="134"/>
    </row>
    <row r="68" spans="1:22" ht="19.5" customHeight="1" x14ac:dyDescent="0.4">
      <c r="E68" s="134"/>
    </row>
    <row r="69" spans="1:22" ht="19.5" customHeight="1" x14ac:dyDescent="0.4">
      <c r="E69" s="134"/>
    </row>
    <row r="70" spans="1:22" ht="19.5" customHeight="1" x14ac:dyDescent="0.4">
      <c r="E70" s="134"/>
    </row>
    <row r="71" spans="1:22" ht="19.5" customHeight="1" x14ac:dyDescent="0.4">
      <c r="E71" s="134"/>
    </row>
    <row r="72" spans="1:22" ht="19.5" customHeight="1" x14ac:dyDescent="0.4">
      <c r="E72" s="134"/>
    </row>
    <row r="73" spans="1:22" ht="19.5" customHeight="1" x14ac:dyDescent="0.4">
      <c r="E73" s="134"/>
    </row>
    <row r="74" spans="1:22" ht="19.5" customHeight="1" x14ac:dyDescent="0.4">
      <c r="E74" s="134"/>
    </row>
    <row r="75" spans="1:22" ht="19.5" customHeight="1" x14ac:dyDescent="0.4">
      <c r="E75" s="134"/>
    </row>
    <row r="76" spans="1:22" ht="19.5" customHeight="1" x14ac:dyDescent="0.4">
      <c r="E76" s="134"/>
    </row>
    <row r="77" spans="1:22" ht="19.5" customHeight="1" x14ac:dyDescent="0.4">
      <c r="E77" s="134"/>
    </row>
    <row r="78" spans="1:22" ht="19.5" customHeight="1" x14ac:dyDescent="0.4">
      <c r="E78" s="134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</row>
    <row r="79" spans="1:22" ht="19.2" customHeight="1" x14ac:dyDescent="0.4">
      <c r="E79" s="134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</row>
    <row r="80" spans="1:22" s="133" customFormat="1" ht="19.5" hidden="1" customHeight="1" x14ac:dyDescent="0.4">
      <c r="A80" s="134"/>
      <c r="B80" s="134"/>
      <c r="C80" s="134"/>
      <c r="D80" s="134"/>
      <c r="E80" s="134"/>
      <c r="F80" s="134"/>
      <c r="G80" s="134"/>
      <c r="H80" s="134"/>
    </row>
    <row r="81" spans="1:22" s="133" customFormat="1" ht="19.5" hidden="1" customHeight="1" x14ac:dyDescent="0.4">
      <c r="A81" s="134"/>
      <c r="B81" s="134"/>
      <c r="C81" s="134"/>
      <c r="D81" s="134"/>
      <c r="E81" s="134"/>
      <c r="F81" s="134"/>
      <c r="G81" s="134"/>
      <c r="H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</row>
    <row r="82" spans="1:22" s="133" customFormat="1" ht="19.5" hidden="1" customHeight="1" x14ac:dyDescent="0.4">
      <c r="A82" s="134"/>
      <c r="B82" s="134"/>
      <c r="C82" s="134"/>
      <c r="D82" s="134"/>
      <c r="E82" s="134"/>
      <c r="F82" s="134"/>
      <c r="G82" s="134"/>
      <c r="H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</row>
    <row r="83" spans="1:22" ht="17.55" hidden="1" customHeight="1" x14ac:dyDescent="0.4">
      <c r="E83" s="134"/>
    </row>
    <row r="84" spans="1:22" ht="18" hidden="1" customHeight="1" x14ac:dyDescent="0.4">
      <c r="E84" s="134"/>
    </row>
    <row r="85" spans="1:22" ht="18" hidden="1" customHeight="1" x14ac:dyDescent="0.4">
      <c r="E85" s="134"/>
    </row>
    <row r="86" spans="1:22" ht="18" hidden="1" customHeight="1" x14ac:dyDescent="0.4">
      <c r="E86" s="134"/>
    </row>
    <row r="87" spans="1:22" ht="14.4" x14ac:dyDescent="0.4">
      <c r="E87" s="134"/>
    </row>
    <row r="88" spans="1:22" ht="19.5" customHeight="1" x14ac:dyDescent="0.4">
      <c r="E88" s="134"/>
    </row>
    <row r="89" spans="1:22" ht="19.5" customHeight="1" x14ac:dyDescent="0.4">
      <c r="E89" s="134"/>
      <c r="I89" s="137"/>
      <c r="J89" s="137"/>
    </row>
    <row r="90" spans="1:22" ht="19.5" customHeight="1" x14ac:dyDescent="0.4">
      <c r="E90" s="134"/>
    </row>
    <row r="91" spans="1:22" ht="19.5" customHeight="1" x14ac:dyDescent="0.4">
      <c r="E91" s="134"/>
    </row>
    <row r="92" spans="1:22" ht="19.5" customHeight="1" x14ac:dyDescent="0.4">
      <c r="E92" s="134"/>
    </row>
    <row r="93" spans="1:22" ht="19.5" customHeight="1" x14ac:dyDescent="0.4">
      <c r="E93" s="134"/>
    </row>
    <row r="94" spans="1:22" ht="19.5" customHeight="1" x14ac:dyDescent="0.4">
      <c r="E94" s="134"/>
    </row>
    <row r="95" spans="1:22" ht="19.5" customHeight="1" x14ac:dyDescent="0.4">
      <c r="E95" s="134"/>
    </row>
    <row r="96" spans="1:22" ht="19.5" customHeight="1" x14ac:dyDescent="0.4">
      <c r="E96" s="134"/>
    </row>
    <row r="97" spans="2:5" s="136" customFormat="1" ht="19.5" customHeight="1" x14ac:dyDescent="0.4">
      <c r="B97" s="134"/>
      <c r="C97" s="134"/>
      <c r="D97" s="134"/>
      <c r="E97" s="134"/>
    </row>
    <row r="98" spans="2:5" s="136" customFormat="1" ht="19.5" customHeight="1" x14ac:dyDescent="0.4">
      <c r="B98" s="134"/>
      <c r="C98" s="134"/>
      <c r="D98" s="134"/>
      <c r="E98" s="134"/>
    </row>
    <row r="99" spans="2:5" s="136" customFormat="1" ht="19.5" customHeight="1" x14ac:dyDescent="0.4">
      <c r="B99" s="134"/>
      <c r="C99" s="134"/>
      <c r="D99" s="134"/>
      <c r="E99" s="134"/>
    </row>
    <row r="100" spans="2:5" s="136" customFormat="1" ht="19.5" customHeight="1" x14ac:dyDescent="0.4">
      <c r="B100" s="134"/>
      <c r="C100" s="134"/>
      <c r="D100" s="134"/>
      <c r="E100" s="134"/>
    </row>
    <row r="101" spans="2:5" s="136" customFormat="1" ht="19.5" customHeight="1" x14ac:dyDescent="0.4">
      <c r="B101" s="134"/>
      <c r="C101" s="134"/>
      <c r="D101" s="134"/>
      <c r="E101" s="134"/>
    </row>
    <row r="102" spans="2:5" s="136" customFormat="1" ht="19.5" customHeight="1" x14ac:dyDescent="0.4">
      <c r="B102" s="138"/>
      <c r="C102" s="139"/>
      <c r="D102" s="140"/>
      <c r="E102" s="133"/>
    </row>
    <row r="103" spans="2:5" s="136" customFormat="1" ht="19.5" customHeight="1" x14ac:dyDescent="0.4">
      <c r="B103" s="138"/>
      <c r="C103" s="139"/>
      <c r="D103" s="140"/>
      <c r="E103" s="133"/>
    </row>
    <row r="104" spans="2:5" s="136" customFormat="1" ht="19.5" customHeight="1" x14ac:dyDescent="0.4">
      <c r="B104" s="138"/>
      <c r="C104" s="139"/>
      <c r="D104" s="140"/>
      <c r="E104" s="133"/>
    </row>
  </sheetData>
  <mergeCells count="5">
    <mergeCell ref="B3:D3"/>
    <mergeCell ref="B5:C5"/>
    <mergeCell ref="B22:B33"/>
    <mergeCell ref="B6:B21"/>
    <mergeCell ref="B34:C34"/>
  </mergeCells>
  <phoneticPr fontId="2" type="noConversion"/>
  <conditionalFormatting sqref="S6:S14 S16:S25">
    <cfRule type="cellIs" priority="1" operator="notEqual">
      <formula>R6</formula>
    </cfRule>
    <cfRule type="cellIs" dxfId="0" priority="2" operator="notEqual">
      <formula>R6</formula>
    </cfRule>
  </conditionalFormatting>
  <printOptions horizontalCentered="1"/>
  <pageMargins left="0.23622047244094491" right="0.23622047244094491" top="0.26" bottom="0.41" header="0.2" footer="0.11811023622047245"/>
  <pageSetup paperSize="9" scale="72" orientation="portrait" r:id="rId1"/>
  <rowBreaks count="1" manualBreakCount="1">
    <brk id="93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정기지출</vt:lpstr>
      <vt:lpstr>비정기지출</vt:lpstr>
      <vt:lpstr>★★요약</vt:lpstr>
      <vt:lpstr>★★요약!Print_Area</vt:lpstr>
      <vt:lpstr>비정기지출!Print_Area</vt:lpstr>
      <vt:lpstr>정기지출!Print_Area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2015-11-27T08:25:38Z</dcterms:created>
  <dcterms:modified xsi:type="dcterms:W3CDTF">2025-05-09T17:21:27Z</dcterms:modified>
</cp:coreProperties>
</file>